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12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/Users/Fishka13/Desktop/ ПРАЙС/"/>
    </mc:Choice>
  </mc:AlternateContent>
  <xr:revisionPtr revIDLastSave="0" documentId="8_{CF7F781F-F5CB-0C4A-9E9E-E562F30396F2}" xr6:coauthVersionLast="43" xr6:coauthVersionMax="43" xr10:uidLastSave="{00000000-0000-0000-0000-000000000000}"/>
  <bookViews>
    <workbookView xWindow="1200" yWindow="460" windowWidth="27600" windowHeight="16120" xr2:uid="{A8E43B94-E087-B649-9F2F-DF9DDD1F728C}"/>
  </bookViews>
  <sheets>
    <sheet name="ПРАЙС ФИШКА 2024г" sheetId="1" r:id="rId1"/>
    <sheet name="НОВИНКИ " sheetId="3" r:id="rId2"/>
    <sheet name="ВАШИ РЕКВИЗИТЫ" sheetId="2" r:id="rId3"/>
  </sheets>
  <definedNames>
    <definedName name="_xlnm._FilterDatabase" localSheetId="0" hidden="1">'ПРАЙС ФИШКА 2024г'!$C$11:$R$1115</definedName>
    <definedName name="Код">#REF!</definedName>
    <definedName name="_xlnm.Print_Area" localSheetId="2">'ВАШИ РЕКВИЗИТЫ'!$A$2:$D$38</definedName>
    <definedName name="_xlnm.Print_Area" localSheetId="1">'НОВИНКИ '!$A$1:$M$57</definedName>
    <definedName name="_xlnm.Print_Area" localSheetId="0">'ПРАЙС ФИШКА 2024г'!$A$1:$M$1116</definedName>
    <definedName name="продавец">#REF!</definedName>
    <definedName name="РАТЭК">#REF!</definedName>
    <definedName name="спам№3">#REF!</definedName>
    <definedName name="Фирмы">#REF!</definedName>
    <definedName name="Фишка">#REF!</definedName>
  </definedName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M34" i="1" l="1"/>
  <c r="K34" i="1"/>
  <c r="I34" i="1"/>
  <c r="G34" i="1"/>
  <c r="M29" i="1"/>
  <c r="K29" i="1"/>
  <c r="I29" i="1"/>
  <c r="G29" i="1"/>
  <c r="M236" i="1"/>
  <c r="K236" i="1"/>
  <c r="I236" i="1"/>
  <c r="G236" i="1"/>
  <c r="M231" i="1"/>
  <c r="K231" i="1"/>
  <c r="I231" i="1"/>
  <c r="G231" i="1"/>
  <c r="M229" i="1"/>
  <c r="K229" i="1"/>
  <c r="I229" i="1"/>
  <c r="G229" i="1"/>
  <c r="M228" i="1"/>
  <c r="K228" i="1"/>
  <c r="I228" i="1"/>
  <c r="G228" i="1"/>
  <c r="M227" i="1"/>
  <c r="K227" i="1"/>
  <c r="I227" i="1"/>
  <c r="G227" i="1"/>
  <c r="M173" i="1"/>
  <c r="M260" i="1"/>
  <c r="M259" i="1"/>
  <c r="M258" i="1"/>
  <c r="M257" i="1"/>
  <c r="M256" i="1"/>
  <c r="M255" i="1"/>
  <c r="M254" i="1"/>
  <c r="M253" i="1"/>
  <c r="M252" i="1"/>
  <c r="M251" i="1"/>
  <c r="M250" i="1"/>
  <c r="M249" i="1"/>
  <c r="M248" i="1"/>
  <c r="M247" i="1"/>
  <c r="M246" i="1"/>
  <c r="M245" i="1"/>
  <c r="M244" i="1"/>
  <c r="M243" i="1"/>
  <c r="M242" i="1"/>
  <c r="M241" i="1"/>
  <c r="K61" i="1"/>
  <c r="K63" i="1"/>
  <c r="I63" i="1"/>
  <c r="G63" i="1"/>
  <c r="M63" i="1"/>
  <c r="K62" i="1"/>
  <c r="I62" i="1"/>
  <c r="G62" i="1"/>
  <c r="M62" i="1"/>
  <c r="I61" i="1"/>
  <c r="G61" i="1"/>
  <c r="M61" i="1"/>
  <c r="K379" i="1"/>
  <c r="I379" i="1"/>
  <c r="G379" i="1"/>
  <c r="M379" i="1"/>
  <c r="M378" i="1"/>
  <c r="K378" i="1"/>
  <c r="I378" i="1"/>
  <c r="G378" i="1"/>
  <c r="K223" i="1"/>
  <c r="I223" i="1"/>
  <c r="G223" i="1"/>
  <c r="M223" i="1"/>
  <c r="K222" i="1"/>
  <c r="I222" i="1"/>
  <c r="G222" i="1"/>
  <c r="M222" i="1"/>
  <c r="K219" i="1"/>
  <c r="I219" i="1"/>
  <c r="G219" i="1"/>
  <c r="M219" i="1"/>
  <c r="K226" i="1"/>
  <c r="E12" i="3"/>
  <c r="I226" i="1"/>
  <c r="G226" i="1"/>
  <c r="M226" i="1"/>
  <c r="K233" i="1"/>
  <c r="E15" i="3"/>
  <c r="I233" i="1"/>
  <c r="G233" i="1"/>
  <c r="M233" i="1"/>
  <c r="K210" i="1"/>
  <c r="I210" i="1"/>
  <c r="G210" i="1"/>
  <c r="M210" i="1"/>
  <c r="K209" i="1"/>
  <c r="I209" i="1"/>
  <c r="G209" i="1"/>
  <c r="M209" i="1"/>
  <c r="K208" i="1"/>
  <c r="I208" i="1"/>
  <c r="G208" i="1"/>
  <c r="M208" i="1"/>
  <c r="K207" i="1"/>
  <c r="I207" i="1"/>
  <c r="G207" i="1"/>
  <c r="M207" i="1"/>
  <c r="K206" i="1"/>
  <c r="I206" i="1"/>
  <c r="G206" i="1"/>
  <c r="K205" i="1"/>
  <c r="I205" i="1"/>
  <c r="G205" i="1"/>
  <c r="M205" i="1"/>
  <c r="K204" i="1"/>
  <c r="I204" i="1"/>
  <c r="G204" i="1"/>
  <c r="M206" i="1"/>
  <c r="M204" i="1"/>
  <c r="K238" i="1"/>
  <c r="E19" i="3"/>
  <c r="I238" i="1"/>
  <c r="G238" i="1"/>
  <c r="M238" i="1"/>
  <c r="K237" i="1"/>
  <c r="E18" i="3"/>
  <c r="I237" i="1"/>
  <c r="G237" i="1"/>
  <c r="M237" i="1"/>
  <c r="K235" i="1"/>
  <c r="E17" i="3"/>
  <c r="I235" i="1"/>
  <c r="G235" i="1"/>
  <c r="M235" i="1"/>
  <c r="K234" i="1"/>
  <c r="E16" i="3"/>
  <c r="I234" i="1"/>
  <c r="G234" i="1"/>
  <c r="M234" i="1"/>
  <c r="K232" i="1"/>
  <c r="E14" i="3"/>
  <c r="I232" i="1"/>
  <c r="G232" i="1"/>
  <c r="M232" i="1"/>
  <c r="K230" i="1"/>
  <c r="E13" i="3"/>
  <c r="I230" i="1"/>
  <c r="G230" i="1"/>
  <c r="M230" i="1"/>
  <c r="K225" i="1"/>
  <c r="E11" i="3"/>
  <c r="I225" i="1"/>
  <c r="G225" i="1"/>
  <c r="M225" i="1"/>
  <c r="K224" i="1"/>
  <c r="I224" i="1"/>
  <c r="G224" i="1"/>
  <c r="M224" i="1"/>
  <c r="K221" i="1"/>
  <c r="I221" i="1"/>
  <c r="G221" i="1"/>
  <c r="M221" i="1"/>
  <c r="K220" i="1"/>
  <c r="I220" i="1"/>
  <c r="G220" i="1"/>
  <c r="M220" i="1"/>
  <c r="K218" i="1"/>
  <c r="I218" i="1"/>
  <c r="G218" i="1"/>
  <c r="M218" i="1"/>
  <c r="C9" i="1"/>
  <c r="K217" i="1"/>
  <c r="E10" i="3"/>
  <c r="I217" i="1"/>
  <c r="G217" i="1"/>
  <c r="M217" i="1"/>
  <c r="K216" i="1"/>
  <c r="E9" i="3"/>
  <c r="I216" i="1"/>
  <c r="G216" i="1"/>
  <c r="M216" i="1"/>
  <c r="K215" i="1"/>
  <c r="E8" i="3"/>
  <c r="I215" i="1"/>
  <c r="G215" i="1"/>
  <c r="K214" i="1"/>
  <c r="E7" i="3"/>
  <c r="I214" i="1"/>
  <c r="G214" i="1"/>
  <c r="M214" i="1"/>
  <c r="K213" i="1"/>
  <c r="E6" i="3"/>
  <c r="I213" i="1"/>
  <c r="G213" i="1"/>
  <c r="M213" i="1"/>
  <c r="K212" i="1"/>
  <c r="E5" i="3"/>
  <c r="I212" i="1"/>
  <c r="G212" i="1"/>
  <c r="M212" i="1"/>
  <c r="M215" i="1"/>
  <c r="K211" i="1"/>
  <c r="E4" i="3"/>
  <c r="I211" i="1"/>
  <c r="G211" i="1"/>
  <c r="M211" i="1"/>
  <c r="K1112" i="1"/>
  <c r="I1112" i="1"/>
  <c r="G1112" i="1"/>
  <c r="M1112" i="1"/>
  <c r="K1107" i="1"/>
  <c r="I1107" i="1"/>
  <c r="G1107" i="1"/>
  <c r="K1105" i="1"/>
  <c r="I1105" i="1"/>
  <c r="G1105" i="1"/>
  <c r="K1091" i="1"/>
  <c r="I1091" i="1"/>
  <c r="G1091" i="1"/>
  <c r="M1091" i="1"/>
  <c r="K1090" i="1"/>
  <c r="I1090" i="1"/>
  <c r="G1090" i="1"/>
  <c r="K1089" i="1"/>
  <c r="I1089" i="1"/>
  <c r="G1089" i="1"/>
  <c r="K1088" i="1"/>
  <c r="I1088" i="1"/>
  <c r="G1088" i="1"/>
  <c r="M1088" i="1"/>
  <c r="K1087" i="1"/>
  <c r="I1087" i="1"/>
  <c r="G1087" i="1"/>
  <c r="K1086" i="1"/>
  <c r="I1086" i="1"/>
  <c r="G1086" i="1"/>
  <c r="K1100" i="1"/>
  <c r="I1100" i="1"/>
  <c r="G1100" i="1"/>
  <c r="K1099" i="1"/>
  <c r="I1099" i="1"/>
  <c r="G1099" i="1"/>
  <c r="K1098" i="1"/>
  <c r="I1098" i="1"/>
  <c r="G1098" i="1"/>
  <c r="K1097" i="1"/>
  <c r="I1097" i="1"/>
  <c r="G1097" i="1"/>
  <c r="K1096" i="1"/>
  <c r="I1096" i="1"/>
  <c r="G1096" i="1"/>
  <c r="K1095" i="1"/>
  <c r="I1095" i="1"/>
  <c r="G1095" i="1"/>
  <c r="K1094" i="1"/>
  <c r="I1094" i="1"/>
  <c r="G1094" i="1"/>
  <c r="K1093" i="1"/>
  <c r="I1093" i="1"/>
  <c r="G1093" i="1"/>
  <c r="K1092" i="1"/>
  <c r="I1092" i="1"/>
  <c r="G1092" i="1"/>
  <c r="K1085" i="1"/>
  <c r="I1085" i="1"/>
  <c r="G1085" i="1"/>
  <c r="K1084" i="1"/>
  <c r="I1084" i="1"/>
  <c r="G1084" i="1"/>
  <c r="K1080" i="1"/>
  <c r="I1080" i="1"/>
  <c r="G1080" i="1"/>
  <c r="K1079" i="1"/>
  <c r="I1079" i="1"/>
  <c r="G1079" i="1"/>
  <c r="K1078" i="1"/>
  <c r="I1078" i="1"/>
  <c r="G1078" i="1"/>
  <c r="M1078" i="1"/>
  <c r="K1077" i="1"/>
  <c r="I1077" i="1"/>
  <c r="G1077" i="1"/>
  <c r="K1076" i="1"/>
  <c r="I1076" i="1"/>
  <c r="G1076" i="1"/>
  <c r="K1075" i="1"/>
  <c r="I1075" i="1"/>
  <c r="G1075" i="1"/>
  <c r="K1074" i="1"/>
  <c r="M1074" i="1"/>
  <c r="I1074" i="1"/>
  <c r="G1074" i="1"/>
  <c r="K1073" i="1"/>
  <c r="I1073" i="1"/>
  <c r="G1073" i="1"/>
  <c r="M1073" i="1"/>
  <c r="K1072" i="1"/>
  <c r="I1072" i="1"/>
  <c r="G1072" i="1"/>
  <c r="M1072" i="1"/>
  <c r="K1071" i="1"/>
  <c r="I1071" i="1"/>
  <c r="G1071" i="1"/>
  <c r="M1071" i="1"/>
  <c r="K1070" i="1"/>
  <c r="I1070" i="1"/>
  <c r="G1070" i="1"/>
  <c r="K1069" i="1"/>
  <c r="I1069" i="1"/>
  <c r="G1069" i="1"/>
  <c r="K1068" i="1"/>
  <c r="I1068" i="1"/>
  <c r="G1068" i="1"/>
  <c r="M1068" i="1"/>
  <c r="K1053" i="1"/>
  <c r="I1053" i="1"/>
  <c r="G1053" i="1"/>
  <c r="K1050" i="1"/>
  <c r="I1050" i="1"/>
  <c r="G1050" i="1"/>
  <c r="K1038" i="1"/>
  <c r="I1038" i="1"/>
  <c r="G1038" i="1"/>
  <c r="M1038" i="1"/>
  <c r="K1036" i="1"/>
  <c r="I1036" i="1"/>
  <c r="G1036" i="1"/>
  <c r="K1034" i="1"/>
  <c r="I1034" i="1"/>
  <c r="G1034" i="1"/>
  <c r="M1034" i="1"/>
  <c r="K1033" i="1"/>
  <c r="I1033" i="1"/>
  <c r="G1033" i="1"/>
  <c r="K1031" i="1"/>
  <c r="I1031" i="1"/>
  <c r="G1031" i="1"/>
  <c r="K1014" i="1"/>
  <c r="I1014" i="1"/>
  <c r="G1014" i="1"/>
  <c r="M1014" i="1"/>
  <c r="K1001" i="1"/>
  <c r="I1001" i="1"/>
  <c r="G1001" i="1"/>
  <c r="K1000" i="1"/>
  <c r="I1000" i="1"/>
  <c r="G1000" i="1"/>
  <c r="K997" i="1"/>
  <c r="I997" i="1"/>
  <c r="G997" i="1"/>
  <c r="K996" i="1"/>
  <c r="I996" i="1"/>
  <c r="G996" i="1"/>
  <c r="K995" i="1"/>
  <c r="I995" i="1"/>
  <c r="G995" i="1"/>
  <c r="M995" i="1"/>
  <c r="K983" i="1"/>
  <c r="I983" i="1"/>
  <c r="G983" i="1"/>
  <c r="K979" i="1"/>
  <c r="I979" i="1"/>
  <c r="G979" i="1"/>
  <c r="K978" i="1"/>
  <c r="I978" i="1"/>
  <c r="G978" i="1"/>
  <c r="K976" i="1"/>
  <c r="I976" i="1"/>
  <c r="G976" i="1"/>
  <c r="K965" i="1"/>
  <c r="I965" i="1"/>
  <c r="G965" i="1"/>
  <c r="K961" i="1"/>
  <c r="I961" i="1"/>
  <c r="G961" i="1"/>
  <c r="M961" i="1"/>
  <c r="K958" i="1"/>
  <c r="I958" i="1"/>
  <c r="G958" i="1"/>
  <c r="K888" i="1"/>
  <c r="I888" i="1"/>
  <c r="G888" i="1"/>
  <c r="K887" i="1"/>
  <c r="I887" i="1"/>
  <c r="G887" i="1"/>
  <c r="K886" i="1"/>
  <c r="I886" i="1"/>
  <c r="G886" i="1"/>
  <c r="K885" i="1"/>
  <c r="I885" i="1"/>
  <c r="G885" i="1"/>
  <c r="K884" i="1"/>
  <c r="I884" i="1"/>
  <c r="G884" i="1"/>
  <c r="K853" i="1"/>
  <c r="I853" i="1"/>
  <c r="G853" i="1"/>
  <c r="K852" i="1"/>
  <c r="I852" i="1"/>
  <c r="G852" i="1"/>
  <c r="K843" i="1"/>
  <c r="I843" i="1"/>
  <c r="G843" i="1"/>
  <c r="K842" i="1"/>
  <c r="I842" i="1"/>
  <c r="G842" i="1"/>
  <c r="K841" i="1"/>
  <c r="I841" i="1"/>
  <c r="G841" i="1"/>
  <c r="K840" i="1"/>
  <c r="I840" i="1"/>
  <c r="G840" i="1"/>
  <c r="K837" i="1"/>
  <c r="I837" i="1"/>
  <c r="G837" i="1"/>
  <c r="M837" i="1"/>
  <c r="K836" i="1"/>
  <c r="I836" i="1"/>
  <c r="G836" i="1"/>
  <c r="K801" i="1"/>
  <c r="I801" i="1"/>
  <c r="G801" i="1"/>
  <c r="K800" i="1"/>
  <c r="I800" i="1"/>
  <c r="G800" i="1"/>
  <c r="K799" i="1"/>
  <c r="I799" i="1"/>
  <c r="G799" i="1"/>
  <c r="K783" i="1"/>
  <c r="I783" i="1"/>
  <c r="G783" i="1"/>
  <c r="K782" i="1"/>
  <c r="I782" i="1"/>
  <c r="G782" i="1"/>
  <c r="K781" i="1"/>
  <c r="I781" i="1"/>
  <c r="G781" i="1"/>
  <c r="K777" i="1"/>
  <c r="I777" i="1"/>
  <c r="G777" i="1"/>
  <c r="K776" i="1"/>
  <c r="I776" i="1"/>
  <c r="G776" i="1"/>
  <c r="K775" i="1"/>
  <c r="I775" i="1"/>
  <c r="G775" i="1"/>
  <c r="M775" i="1"/>
  <c r="K740" i="1"/>
  <c r="I740" i="1"/>
  <c r="G740" i="1"/>
  <c r="K739" i="1"/>
  <c r="I739" i="1"/>
  <c r="G739" i="1"/>
  <c r="K738" i="1"/>
  <c r="I738" i="1"/>
  <c r="G738" i="1"/>
  <c r="M738" i="1"/>
  <c r="K725" i="1"/>
  <c r="I725" i="1"/>
  <c r="G725" i="1"/>
  <c r="K724" i="1"/>
  <c r="I724" i="1"/>
  <c r="G724" i="1"/>
  <c r="K723" i="1"/>
  <c r="I723" i="1"/>
  <c r="G723" i="1"/>
  <c r="K722" i="1"/>
  <c r="I722" i="1"/>
  <c r="G722" i="1"/>
  <c r="M722" i="1"/>
  <c r="K721" i="1"/>
  <c r="I721" i="1"/>
  <c r="G721" i="1"/>
  <c r="K720" i="1"/>
  <c r="I720" i="1"/>
  <c r="G720" i="1"/>
  <c r="K716" i="1"/>
  <c r="I716" i="1"/>
  <c r="G716" i="1"/>
  <c r="K715" i="1"/>
  <c r="I715" i="1"/>
  <c r="G715" i="1"/>
  <c r="K714" i="1"/>
  <c r="I714" i="1"/>
  <c r="G714" i="1"/>
  <c r="K656" i="1"/>
  <c r="I656" i="1"/>
  <c r="G656" i="1"/>
  <c r="K646" i="1"/>
  <c r="I646" i="1"/>
  <c r="G646" i="1"/>
  <c r="K641" i="1"/>
  <c r="I641" i="1"/>
  <c r="G641" i="1"/>
  <c r="K631" i="1"/>
  <c r="I631" i="1"/>
  <c r="G631" i="1"/>
  <c r="K579" i="1"/>
  <c r="I579" i="1"/>
  <c r="G579" i="1"/>
  <c r="K578" i="1"/>
  <c r="I578" i="1"/>
  <c r="G578" i="1"/>
  <c r="K577" i="1"/>
  <c r="I577" i="1"/>
  <c r="G577" i="1"/>
  <c r="K576" i="1"/>
  <c r="I576" i="1"/>
  <c r="G576" i="1"/>
  <c r="K573" i="1"/>
  <c r="I573" i="1"/>
  <c r="G573" i="1"/>
  <c r="K572" i="1"/>
  <c r="I572" i="1"/>
  <c r="G572" i="1"/>
  <c r="K565" i="1"/>
  <c r="I565" i="1"/>
  <c r="G565" i="1"/>
  <c r="M565" i="1"/>
  <c r="K564" i="1"/>
  <c r="I564" i="1"/>
  <c r="G564" i="1"/>
  <c r="M564" i="1"/>
  <c r="K559" i="1"/>
  <c r="I559" i="1"/>
  <c r="G559" i="1"/>
  <c r="K536" i="1"/>
  <c r="I536" i="1"/>
  <c r="G536" i="1"/>
  <c r="K535" i="1"/>
  <c r="I535" i="1"/>
  <c r="G535" i="1"/>
  <c r="K533" i="1"/>
  <c r="I533" i="1"/>
  <c r="G533" i="1"/>
  <c r="K421" i="1"/>
  <c r="I421" i="1"/>
  <c r="G421" i="1"/>
  <c r="K413" i="1"/>
  <c r="I413" i="1"/>
  <c r="G413" i="1"/>
  <c r="K410" i="1"/>
  <c r="I410" i="1"/>
  <c r="G410" i="1"/>
  <c r="M410" i="1"/>
  <c r="K406" i="1"/>
  <c r="I406" i="1"/>
  <c r="G406" i="1"/>
  <c r="K398" i="1"/>
  <c r="I398" i="1"/>
  <c r="G398" i="1"/>
  <c r="K395" i="1"/>
  <c r="I395" i="1"/>
  <c r="G395" i="1"/>
  <c r="K391" i="1"/>
  <c r="I391" i="1"/>
  <c r="G391" i="1"/>
  <c r="K390" i="1"/>
  <c r="I390" i="1"/>
  <c r="G390" i="1"/>
  <c r="M390" i="1"/>
  <c r="K389" i="1"/>
  <c r="I389" i="1"/>
  <c r="G389" i="1"/>
  <c r="K384" i="1"/>
  <c r="I384" i="1"/>
  <c r="G384" i="1"/>
  <c r="K382" i="1"/>
  <c r="I382" i="1"/>
  <c r="G382" i="1"/>
  <c r="M382" i="1"/>
  <c r="K316" i="1"/>
  <c r="I316" i="1"/>
  <c r="G316" i="1"/>
  <c r="K296" i="1"/>
  <c r="I296" i="1"/>
  <c r="G296" i="1"/>
  <c r="M296" i="1"/>
  <c r="K243" i="1"/>
  <c r="I243" i="1"/>
  <c r="G243" i="1"/>
  <c r="K242" i="1"/>
  <c r="I242" i="1"/>
  <c r="G242" i="1"/>
  <c r="K157" i="1"/>
  <c r="I157" i="1"/>
  <c r="G157" i="1"/>
  <c r="M157" i="1"/>
  <c r="K156" i="1"/>
  <c r="I156" i="1"/>
  <c r="G156" i="1"/>
  <c r="K148" i="1"/>
  <c r="I148" i="1"/>
  <c r="G148" i="1"/>
  <c r="K147" i="1"/>
  <c r="I147" i="1"/>
  <c r="G147" i="1"/>
  <c r="M147" i="1"/>
  <c r="K139" i="1"/>
  <c r="I139" i="1"/>
  <c r="G139" i="1"/>
  <c r="K138" i="1"/>
  <c r="I138" i="1"/>
  <c r="G138" i="1"/>
  <c r="M138" i="1"/>
  <c r="M799" i="1"/>
  <c r="M1053" i="1"/>
  <c r="M723" i="1"/>
  <c r="M156" i="1"/>
  <c r="M421" i="1"/>
  <c r="M801" i="1"/>
  <c r="M853" i="1"/>
  <c r="M965" i="1"/>
  <c r="M1000" i="1"/>
  <c r="M1050" i="1"/>
  <c r="M384" i="1"/>
  <c r="M395" i="1"/>
  <c r="M578" i="1"/>
  <c r="M716" i="1"/>
  <c r="M739" i="1"/>
  <c r="M316" i="1"/>
  <c r="M406" i="1"/>
  <c r="M572" i="1"/>
  <c r="M646" i="1"/>
  <c r="M841" i="1"/>
  <c r="M976" i="1"/>
  <c r="M1001" i="1"/>
  <c r="M1087" i="1"/>
  <c r="M389" i="1"/>
  <c r="M535" i="1"/>
  <c r="M577" i="1"/>
  <c r="M715" i="1"/>
  <c r="M777" i="1"/>
  <c r="M852" i="1"/>
  <c r="M887" i="1"/>
  <c r="M983" i="1"/>
  <c r="M1070" i="1"/>
  <c r="M1075" i="1"/>
  <c r="M1080" i="1"/>
  <c r="M721" i="1"/>
  <c r="M148" i="1"/>
  <c r="M576" i="1"/>
  <c r="M714" i="1"/>
  <c r="M776" i="1"/>
  <c r="M979" i="1"/>
  <c r="M1031" i="1"/>
  <c r="M1076" i="1"/>
  <c r="M1089" i="1"/>
  <c r="M391" i="1"/>
  <c r="M413" i="1"/>
  <c r="M559" i="1"/>
  <c r="M579" i="1"/>
  <c r="M720" i="1"/>
  <c r="M725" i="1"/>
  <c r="M836" i="1"/>
  <c r="M958" i="1"/>
  <c r="M996" i="1"/>
  <c r="M1036" i="1"/>
  <c r="M1077" i="1"/>
  <c r="M533" i="1"/>
  <c r="M641" i="1"/>
  <c r="M724" i="1"/>
  <c r="M800" i="1"/>
  <c r="M843" i="1"/>
  <c r="M886" i="1"/>
  <c r="M1079" i="1"/>
  <c r="M1093" i="1"/>
  <c r="M1086" i="1"/>
  <c r="M1107" i="1"/>
  <c r="M783" i="1"/>
  <c r="M884" i="1"/>
  <c r="M398" i="1"/>
  <c r="M631" i="1"/>
  <c r="M740" i="1"/>
  <c r="M781" i="1"/>
  <c r="M842" i="1"/>
  <c r="M885" i="1"/>
  <c r="M1069" i="1"/>
  <c r="M1092" i="1"/>
  <c r="M1100" i="1"/>
  <c r="M1105" i="1"/>
  <c r="M139" i="1"/>
  <c r="M536" i="1"/>
  <c r="M573" i="1"/>
  <c r="M656" i="1"/>
  <c r="M782" i="1"/>
  <c r="M840" i="1"/>
  <c r="M888" i="1"/>
  <c r="M978" i="1"/>
  <c r="M997" i="1"/>
  <c r="M1033" i="1"/>
  <c r="M1095" i="1"/>
  <c r="M1090" i="1"/>
  <c r="M1099" i="1"/>
  <c r="M1098" i="1"/>
  <c r="M1096" i="1"/>
  <c r="M1085" i="1"/>
  <c r="M1094" i="1"/>
  <c r="M1097" i="1"/>
  <c r="M1084" i="1"/>
  <c r="K412" i="1"/>
  <c r="I412" i="1"/>
  <c r="G412" i="1"/>
  <c r="M412" i="1"/>
  <c r="K1102" i="1"/>
  <c r="I1102" i="1"/>
  <c r="G1102" i="1"/>
  <c r="M1102" i="1"/>
  <c r="K875" i="1"/>
  <c r="K874" i="1"/>
  <c r="K873" i="1"/>
  <c r="K872" i="1"/>
  <c r="K871" i="1"/>
  <c r="K870" i="1"/>
  <c r="K869" i="1"/>
  <c r="K868" i="1"/>
  <c r="K867" i="1"/>
  <c r="K866" i="1"/>
  <c r="K865" i="1"/>
  <c r="K864" i="1"/>
  <c r="K863" i="1"/>
  <c r="K862" i="1"/>
  <c r="K861" i="1"/>
  <c r="K860" i="1"/>
  <c r="K859" i="1"/>
  <c r="K858" i="1"/>
  <c r="K857" i="1"/>
  <c r="K856" i="1"/>
  <c r="K855" i="1"/>
  <c r="K854" i="1"/>
  <c r="K851" i="1"/>
  <c r="K850" i="1"/>
  <c r="K849" i="1"/>
  <c r="K848" i="1"/>
  <c r="K847" i="1"/>
  <c r="K846" i="1"/>
  <c r="K845" i="1"/>
  <c r="K844" i="1"/>
  <c r="K839" i="1"/>
  <c r="K838" i="1"/>
  <c r="K423" i="1"/>
  <c r="K424" i="1"/>
  <c r="K425" i="1"/>
  <c r="K426" i="1"/>
  <c r="K427" i="1"/>
  <c r="K428" i="1"/>
  <c r="K429" i="1"/>
  <c r="K430" i="1"/>
  <c r="K431" i="1"/>
  <c r="K432" i="1"/>
  <c r="K433" i="1"/>
  <c r="K434" i="1"/>
  <c r="K435" i="1"/>
  <c r="K436" i="1"/>
  <c r="K437" i="1"/>
  <c r="K438" i="1"/>
  <c r="K439" i="1"/>
  <c r="K440" i="1"/>
  <c r="K441" i="1"/>
  <c r="K442" i="1"/>
  <c r="K443" i="1"/>
  <c r="K444" i="1"/>
  <c r="K445" i="1"/>
  <c r="K446" i="1"/>
  <c r="K447" i="1"/>
  <c r="K448" i="1"/>
  <c r="K449" i="1"/>
  <c r="K450" i="1"/>
  <c r="K451" i="1"/>
  <c r="K452" i="1"/>
  <c r="K453" i="1"/>
  <c r="K454" i="1"/>
  <c r="K455" i="1"/>
  <c r="K456" i="1"/>
  <c r="K457" i="1"/>
  <c r="K458" i="1"/>
  <c r="K459" i="1"/>
  <c r="K460" i="1"/>
  <c r="K461" i="1"/>
  <c r="K462" i="1"/>
  <c r="K463" i="1"/>
  <c r="K464" i="1"/>
  <c r="K465" i="1"/>
  <c r="K466" i="1"/>
  <c r="K467" i="1"/>
  <c r="K468" i="1"/>
  <c r="K469" i="1"/>
  <c r="K470" i="1"/>
  <c r="K471" i="1"/>
  <c r="K472" i="1"/>
  <c r="K473" i="1"/>
  <c r="K474" i="1"/>
  <c r="K475" i="1"/>
  <c r="K476" i="1"/>
  <c r="K477" i="1"/>
  <c r="K478" i="1"/>
  <c r="K479" i="1"/>
  <c r="K480" i="1"/>
  <c r="K481" i="1"/>
  <c r="K482" i="1"/>
  <c r="K483" i="1"/>
  <c r="K484" i="1"/>
  <c r="K485" i="1"/>
  <c r="K486" i="1"/>
  <c r="K487" i="1"/>
  <c r="K488" i="1"/>
  <c r="K489" i="1"/>
  <c r="K490" i="1"/>
  <c r="K491" i="1"/>
  <c r="K492" i="1"/>
  <c r="K493" i="1"/>
  <c r="K494" i="1"/>
  <c r="K495" i="1"/>
  <c r="K496" i="1"/>
  <c r="K497" i="1"/>
  <c r="K498" i="1"/>
  <c r="K499" i="1"/>
  <c r="K500" i="1"/>
  <c r="K360" i="1"/>
  <c r="K202" i="1"/>
  <c r="I202" i="1"/>
  <c r="G202" i="1"/>
  <c r="M202" i="1"/>
  <c r="K892" i="1"/>
  <c r="I892" i="1"/>
  <c r="G892" i="1"/>
  <c r="M892" i="1"/>
  <c r="K315" i="1"/>
  <c r="I315" i="1"/>
  <c r="G315" i="1"/>
  <c r="M315" i="1"/>
  <c r="K529" i="1"/>
  <c r="K530" i="1"/>
  <c r="K531" i="1"/>
  <c r="E51" i="3"/>
  <c r="E50" i="3"/>
  <c r="K626" i="1"/>
  <c r="I626" i="1"/>
  <c r="G626" i="1"/>
  <c r="M626" i="1"/>
  <c r="K621" i="1"/>
  <c r="I621" i="1"/>
  <c r="G621" i="1"/>
  <c r="M621" i="1"/>
  <c r="I531" i="1"/>
  <c r="G531" i="1"/>
  <c r="M531" i="1"/>
  <c r="K1106" i="1"/>
  <c r="I1106" i="1"/>
  <c r="G1106" i="1"/>
  <c r="M1106" i="1"/>
  <c r="K1056" i="1"/>
  <c r="I1056" i="1"/>
  <c r="G1056" i="1"/>
  <c r="M1056" i="1"/>
  <c r="K1037" i="1"/>
  <c r="I1037" i="1"/>
  <c r="G1037" i="1"/>
  <c r="K1019" i="1"/>
  <c r="I1019" i="1"/>
  <c r="G1019" i="1"/>
  <c r="M1019" i="1"/>
  <c r="K982" i="1"/>
  <c r="I982" i="1"/>
  <c r="G982" i="1"/>
  <c r="K964" i="1"/>
  <c r="I964" i="1"/>
  <c r="G964" i="1"/>
  <c r="K912" i="1"/>
  <c r="I912" i="1"/>
  <c r="G912" i="1"/>
  <c r="M912" i="1"/>
  <c r="K911" i="1"/>
  <c r="I911" i="1"/>
  <c r="G911" i="1"/>
  <c r="K910" i="1"/>
  <c r="I910" i="1"/>
  <c r="G910" i="1"/>
  <c r="M910" i="1"/>
  <c r="K909" i="1"/>
  <c r="I909" i="1"/>
  <c r="G909" i="1"/>
  <c r="M909" i="1"/>
  <c r="K657" i="1"/>
  <c r="I657" i="1"/>
  <c r="G657" i="1"/>
  <c r="K655" i="1"/>
  <c r="I655" i="1"/>
  <c r="G655" i="1"/>
  <c r="M655" i="1"/>
  <c r="K654" i="1"/>
  <c r="I654" i="1"/>
  <c r="G654" i="1"/>
  <c r="K653" i="1"/>
  <c r="I653" i="1"/>
  <c r="G653" i="1"/>
  <c r="K589" i="1"/>
  <c r="I589" i="1"/>
  <c r="G589" i="1"/>
  <c r="M589" i="1"/>
  <c r="K588" i="1"/>
  <c r="I588" i="1"/>
  <c r="G588" i="1"/>
  <c r="K516" i="1"/>
  <c r="I516" i="1"/>
  <c r="G516" i="1"/>
  <c r="M516" i="1"/>
  <c r="I490" i="1"/>
  <c r="G490" i="1"/>
  <c r="I472" i="1"/>
  <c r="G472" i="1"/>
  <c r="I454" i="1"/>
  <c r="G454" i="1"/>
  <c r="M454" i="1"/>
  <c r="K397" i="1"/>
  <c r="I397" i="1"/>
  <c r="G397" i="1"/>
  <c r="K367" i="1"/>
  <c r="I367" i="1"/>
  <c r="G367" i="1"/>
  <c r="M367" i="1"/>
  <c r="K349" i="1"/>
  <c r="I349" i="1"/>
  <c r="G349" i="1"/>
  <c r="K335" i="1"/>
  <c r="I335" i="1"/>
  <c r="G335" i="1"/>
  <c r="K322" i="1"/>
  <c r="I322" i="1"/>
  <c r="G322" i="1"/>
  <c r="K302" i="1"/>
  <c r="I302" i="1"/>
  <c r="G302" i="1"/>
  <c r="K267" i="1"/>
  <c r="I267" i="1"/>
  <c r="G267" i="1"/>
  <c r="K249" i="1"/>
  <c r="I249" i="1"/>
  <c r="G249" i="1"/>
  <c r="M1037" i="1"/>
  <c r="M588" i="1"/>
  <c r="M911" i="1"/>
  <c r="M349" i="1"/>
  <c r="M490" i="1"/>
  <c r="M654" i="1"/>
  <c r="M982" i="1"/>
  <c r="M472" i="1"/>
  <c r="M653" i="1"/>
  <c r="M964" i="1"/>
  <c r="M397" i="1"/>
  <c r="M657" i="1"/>
  <c r="M335" i="1"/>
  <c r="M302" i="1"/>
  <c r="M322" i="1"/>
  <c r="M267" i="1"/>
  <c r="K164" i="1"/>
  <c r="I164" i="1"/>
  <c r="G164" i="1"/>
  <c r="K161" i="1"/>
  <c r="E40" i="3"/>
  <c r="I161" i="1"/>
  <c r="G161" i="1"/>
  <c r="K160" i="1"/>
  <c r="E39" i="3"/>
  <c r="I160" i="1"/>
  <c r="G160" i="1"/>
  <c r="K159" i="1"/>
  <c r="E38" i="3"/>
  <c r="I159" i="1"/>
  <c r="G159" i="1"/>
  <c r="K158" i="1"/>
  <c r="E37" i="3"/>
  <c r="I158" i="1"/>
  <c r="G158" i="1"/>
  <c r="K155" i="1"/>
  <c r="E36" i="3"/>
  <c r="I155" i="1"/>
  <c r="G155" i="1"/>
  <c r="K154" i="1"/>
  <c r="E35" i="3"/>
  <c r="I154" i="1"/>
  <c r="G154" i="1"/>
  <c r="K152" i="1"/>
  <c r="E33" i="3"/>
  <c r="I152" i="1"/>
  <c r="G152" i="1"/>
  <c r="K151" i="1"/>
  <c r="E32" i="3"/>
  <c r="I151" i="1"/>
  <c r="G151" i="1"/>
  <c r="K150" i="1"/>
  <c r="E31" i="3"/>
  <c r="I150" i="1"/>
  <c r="G150" i="1"/>
  <c r="K149" i="1"/>
  <c r="E30" i="3"/>
  <c r="I149" i="1"/>
  <c r="G149" i="1"/>
  <c r="K146" i="1"/>
  <c r="E29" i="3"/>
  <c r="I146" i="1"/>
  <c r="G146" i="1"/>
  <c r="K145" i="1"/>
  <c r="E28" i="3"/>
  <c r="I145" i="1"/>
  <c r="G145" i="1"/>
  <c r="I193" i="1"/>
  <c r="I192" i="1"/>
  <c r="I191" i="1"/>
  <c r="I190" i="1"/>
  <c r="I189" i="1"/>
  <c r="I188" i="1"/>
  <c r="I187" i="1"/>
  <c r="I186" i="1"/>
  <c r="I185" i="1"/>
  <c r="I184" i="1"/>
  <c r="I179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3" i="1"/>
  <c r="I32" i="1"/>
  <c r="I31" i="1"/>
  <c r="I30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2" i="1"/>
  <c r="I13" i="1"/>
  <c r="J7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1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I89" i="1"/>
  <c r="G1049" i="1"/>
  <c r="K1049" i="1"/>
  <c r="G1012" i="1"/>
  <c r="K1012" i="1"/>
  <c r="G960" i="1"/>
  <c r="K960" i="1"/>
  <c r="G883" i="1"/>
  <c r="K883" i="1"/>
  <c r="G882" i="1"/>
  <c r="K882" i="1"/>
  <c r="G881" i="1"/>
  <c r="K881" i="1"/>
  <c r="G622" i="1"/>
  <c r="K622" i="1"/>
  <c r="G620" i="1"/>
  <c r="K620" i="1"/>
  <c r="G619" i="1"/>
  <c r="K619" i="1"/>
  <c r="G618" i="1"/>
  <c r="K618" i="1"/>
  <c r="I163" i="1"/>
  <c r="I162" i="1"/>
  <c r="I153" i="1"/>
  <c r="I144" i="1"/>
  <c r="I143" i="1"/>
  <c r="I142" i="1"/>
  <c r="I141" i="1"/>
  <c r="I140" i="1"/>
  <c r="I137" i="1"/>
  <c r="I136" i="1"/>
  <c r="I1115" i="1"/>
  <c r="I1114" i="1"/>
  <c r="I1113" i="1"/>
  <c r="I1111" i="1"/>
  <c r="I1110" i="1"/>
  <c r="I1109" i="1"/>
  <c r="I1108" i="1"/>
  <c r="I1104" i="1"/>
  <c r="I1103" i="1"/>
  <c r="I1101" i="1"/>
  <c r="I1083" i="1"/>
  <c r="I1082" i="1"/>
  <c r="I1081" i="1"/>
  <c r="I1067" i="1"/>
  <c r="I1066" i="1"/>
  <c r="I1065" i="1"/>
  <c r="I1064" i="1"/>
  <c r="I1063" i="1"/>
  <c r="I1062" i="1"/>
  <c r="I1061" i="1"/>
  <c r="I1060" i="1"/>
  <c r="I1059" i="1"/>
  <c r="I1058" i="1"/>
  <c r="I1057" i="1"/>
  <c r="I1055" i="1"/>
  <c r="I1054" i="1"/>
  <c r="I1052" i="1"/>
  <c r="I1051" i="1"/>
  <c r="I1049" i="1"/>
  <c r="I1048" i="1"/>
  <c r="I1047" i="1"/>
  <c r="I1046" i="1"/>
  <c r="I1045" i="1"/>
  <c r="I1042" i="1"/>
  <c r="I1044" i="1"/>
  <c r="I1043" i="1"/>
  <c r="I1041" i="1"/>
  <c r="I1040" i="1"/>
  <c r="I1039" i="1"/>
  <c r="I1035" i="1"/>
  <c r="I1032" i="1"/>
  <c r="I1030" i="1"/>
  <c r="I1029" i="1"/>
  <c r="I1028" i="1"/>
  <c r="I1027" i="1"/>
  <c r="I1026" i="1"/>
  <c r="I1025" i="1"/>
  <c r="I1024" i="1"/>
  <c r="I1023" i="1"/>
  <c r="I1022" i="1"/>
  <c r="I1021" i="1"/>
  <c r="I1020" i="1"/>
  <c r="I1016" i="1"/>
  <c r="I1018" i="1"/>
  <c r="I1017" i="1"/>
  <c r="I1015" i="1"/>
  <c r="I1013" i="1"/>
  <c r="I1012" i="1"/>
  <c r="I1011" i="1"/>
  <c r="I1010" i="1"/>
  <c r="I1009" i="1"/>
  <c r="I1008" i="1"/>
  <c r="I1007" i="1"/>
  <c r="I1006" i="1"/>
  <c r="I1005" i="1"/>
  <c r="I1004" i="1"/>
  <c r="I1003" i="1"/>
  <c r="I1002" i="1"/>
  <c r="I999" i="1"/>
  <c r="I998" i="1"/>
  <c r="I994" i="1"/>
  <c r="I993" i="1"/>
  <c r="I992" i="1"/>
  <c r="I991" i="1"/>
  <c r="I990" i="1"/>
  <c r="I989" i="1"/>
  <c r="I988" i="1"/>
  <c r="I987" i="1"/>
  <c r="I986" i="1"/>
  <c r="I985" i="1"/>
  <c r="I984" i="1"/>
  <c r="I981" i="1"/>
  <c r="I980" i="1"/>
  <c r="I977" i="1"/>
  <c r="I975" i="1"/>
  <c r="I974" i="1"/>
  <c r="I973" i="1"/>
  <c r="I972" i="1"/>
  <c r="I971" i="1"/>
  <c r="I970" i="1"/>
  <c r="I969" i="1"/>
  <c r="I968" i="1"/>
  <c r="I967" i="1"/>
  <c r="I966" i="1"/>
  <c r="I963" i="1"/>
  <c r="I962" i="1"/>
  <c r="I960" i="1"/>
  <c r="I959" i="1"/>
  <c r="I957" i="1"/>
  <c r="I956" i="1"/>
  <c r="I955" i="1"/>
  <c r="I954" i="1"/>
  <c r="I953" i="1"/>
  <c r="I952" i="1"/>
  <c r="I951" i="1"/>
  <c r="I950" i="1"/>
  <c r="I949" i="1"/>
  <c r="I948" i="1"/>
  <c r="I947" i="1"/>
  <c r="I946" i="1"/>
  <c r="I945" i="1"/>
  <c r="I944" i="1"/>
  <c r="I943" i="1"/>
  <c r="I942" i="1"/>
  <c r="I941" i="1"/>
  <c r="I940" i="1"/>
  <c r="I939" i="1"/>
  <c r="I938" i="1"/>
  <c r="I937" i="1"/>
  <c r="I936" i="1"/>
  <c r="I935" i="1"/>
  <c r="I934" i="1"/>
  <c r="I933" i="1"/>
  <c r="I932" i="1"/>
  <c r="I931" i="1"/>
  <c r="I930" i="1"/>
  <c r="I929" i="1"/>
  <c r="I928" i="1"/>
  <c r="I927" i="1"/>
  <c r="I926" i="1"/>
  <c r="I925" i="1"/>
  <c r="I924" i="1"/>
  <c r="I923" i="1"/>
  <c r="I922" i="1"/>
  <c r="I921" i="1"/>
  <c r="I920" i="1"/>
  <c r="I919" i="1"/>
  <c r="I918" i="1"/>
  <c r="I917" i="1"/>
  <c r="I916" i="1"/>
  <c r="I915" i="1"/>
  <c r="I914" i="1"/>
  <c r="I913" i="1"/>
  <c r="I908" i="1"/>
  <c r="I907" i="1"/>
  <c r="I906" i="1"/>
  <c r="I905" i="1"/>
  <c r="I904" i="1"/>
  <c r="I903" i="1"/>
  <c r="I902" i="1"/>
  <c r="I901" i="1"/>
  <c r="I900" i="1"/>
  <c r="I899" i="1"/>
  <c r="I898" i="1"/>
  <c r="I897" i="1"/>
  <c r="I896" i="1"/>
  <c r="I895" i="1"/>
  <c r="I894" i="1"/>
  <c r="I893" i="1"/>
  <c r="I891" i="1"/>
  <c r="I890" i="1"/>
  <c r="I889" i="1"/>
  <c r="I883" i="1"/>
  <c r="I882" i="1"/>
  <c r="I881" i="1"/>
  <c r="I880" i="1"/>
  <c r="I879" i="1"/>
  <c r="I878" i="1"/>
  <c r="I877" i="1"/>
  <c r="I876" i="1"/>
  <c r="I875" i="1"/>
  <c r="I874" i="1"/>
  <c r="I873" i="1"/>
  <c r="I872" i="1"/>
  <c r="I871" i="1"/>
  <c r="I870" i="1"/>
  <c r="I869" i="1"/>
  <c r="I868" i="1"/>
  <c r="I867" i="1"/>
  <c r="I866" i="1"/>
  <c r="I865" i="1"/>
  <c r="I864" i="1"/>
  <c r="I863" i="1"/>
  <c r="I862" i="1"/>
  <c r="I861" i="1"/>
  <c r="I860" i="1"/>
  <c r="I859" i="1"/>
  <c r="I858" i="1"/>
  <c r="I857" i="1"/>
  <c r="I856" i="1"/>
  <c r="I855" i="1"/>
  <c r="I854" i="1"/>
  <c r="I851" i="1"/>
  <c r="I850" i="1"/>
  <c r="I849" i="1"/>
  <c r="I848" i="1"/>
  <c r="I847" i="1"/>
  <c r="I846" i="1"/>
  <c r="I845" i="1"/>
  <c r="I844" i="1"/>
  <c r="I839" i="1"/>
  <c r="I838" i="1"/>
  <c r="I835" i="1"/>
  <c r="I834" i="1"/>
  <c r="I833" i="1"/>
  <c r="I832" i="1"/>
  <c r="I831" i="1"/>
  <c r="I830" i="1"/>
  <c r="I829" i="1"/>
  <c r="I828" i="1"/>
  <c r="I827" i="1"/>
  <c r="I826" i="1"/>
  <c r="I825" i="1"/>
  <c r="I824" i="1"/>
  <c r="I823" i="1"/>
  <c r="I822" i="1"/>
  <c r="I821" i="1"/>
  <c r="I820" i="1"/>
  <c r="I819" i="1"/>
  <c r="I818" i="1"/>
  <c r="I817" i="1"/>
  <c r="I816" i="1"/>
  <c r="I815" i="1"/>
  <c r="I814" i="1"/>
  <c r="I813" i="1"/>
  <c r="I812" i="1"/>
  <c r="I811" i="1"/>
  <c r="I810" i="1"/>
  <c r="I809" i="1"/>
  <c r="I808" i="1"/>
  <c r="I807" i="1"/>
  <c r="I806" i="1"/>
  <c r="I805" i="1"/>
  <c r="I804" i="1"/>
  <c r="I803" i="1"/>
  <c r="I802" i="1"/>
  <c r="I798" i="1"/>
  <c r="I797" i="1"/>
  <c r="I796" i="1"/>
  <c r="I795" i="1"/>
  <c r="I794" i="1"/>
  <c r="I793" i="1"/>
  <c r="I792" i="1"/>
  <c r="I791" i="1"/>
  <c r="I790" i="1"/>
  <c r="I789" i="1"/>
  <c r="I788" i="1"/>
  <c r="I787" i="1"/>
  <c r="I786" i="1"/>
  <c r="I785" i="1"/>
  <c r="I784" i="1"/>
  <c r="I780" i="1"/>
  <c r="I779" i="1"/>
  <c r="I778" i="1"/>
  <c r="I774" i="1"/>
  <c r="I773" i="1"/>
  <c r="I772" i="1"/>
  <c r="I771" i="1"/>
  <c r="I770" i="1"/>
  <c r="I769" i="1"/>
  <c r="I768" i="1"/>
  <c r="I767" i="1"/>
  <c r="I766" i="1"/>
  <c r="I765" i="1"/>
  <c r="I764" i="1"/>
  <c r="I763" i="1"/>
  <c r="I762" i="1"/>
  <c r="I761" i="1"/>
  <c r="I760" i="1"/>
  <c r="I759" i="1"/>
  <c r="I758" i="1"/>
  <c r="I757" i="1"/>
  <c r="I756" i="1"/>
  <c r="I755" i="1"/>
  <c r="I754" i="1"/>
  <c r="I753" i="1"/>
  <c r="I752" i="1"/>
  <c r="I751" i="1"/>
  <c r="I750" i="1"/>
  <c r="I749" i="1"/>
  <c r="I748" i="1"/>
  <c r="I747" i="1"/>
  <c r="I746" i="1"/>
  <c r="I745" i="1"/>
  <c r="I744" i="1"/>
  <c r="I743" i="1"/>
  <c r="I742" i="1"/>
  <c r="I741" i="1"/>
  <c r="I737" i="1"/>
  <c r="I736" i="1"/>
  <c r="I735" i="1"/>
  <c r="I734" i="1"/>
  <c r="I733" i="1"/>
  <c r="I732" i="1"/>
  <c r="I731" i="1"/>
  <c r="I730" i="1"/>
  <c r="I729" i="1"/>
  <c r="I728" i="1"/>
  <c r="I727" i="1"/>
  <c r="I726" i="1"/>
  <c r="I719" i="1"/>
  <c r="I718" i="1"/>
  <c r="I717" i="1"/>
  <c r="I713" i="1"/>
  <c r="I712" i="1"/>
  <c r="I711" i="1"/>
  <c r="I710" i="1"/>
  <c r="I709" i="1"/>
  <c r="I708" i="1"/>
  <c r="I707" i="1"/>
  <c r="I706" i="1"/>
  <c r="I705" i="1"/>
  <c r="I704" i="1"/>
  <c r="I703" i="1"/>
  <c r="I702" i="1"/>
  <c r="I701" i="1"/>
  <c r="I700" i="1"/>
  <c r="I699" i="1"/>
  <c r="I698" i="1"/>
  <c r="I697" i="1"/>
  <c r="I696" i="1"/>
  <c r="I695" i="1"/>
  <c r="I694" i="1"/>
  <c r="I693" i="1"/>
  <c r="I692" i="1"/>
  <c r="I691" i="1"/>
  <c r="I690" i="1"/>
  <c r="I689" i="1"/>
  <c r="I688" i="1"/>
  <c r="I687" i="1"/>
  <c r="I686" i="1"/>
  <c r="I685" i="1"/>
  <c r="I684" i="1"/>
  <c r="I683" i="1"/>
  <c r="I682" i="1"/>
  <c r="I681" i="1"/>
  <c r="I680" i="1"/>
  <c r="I679" i="1"/>
  <c r="I678" i="1"/>
  <c r="I677" i="1"/>
  <c r="I676" i="1"/>
  <c r="I675" i="1"/>
  <c r="I674" i="1"/>
  <c r="I673" i="1"/>
  <c r="I672" i="1"/>
  <c r="I671" i="1"/>
  <c r="I670" i="1"/>
  <c r="I669" i="1"/>
  <c r="I668" i="1"/>
  <c r="I667" i="1"/>
  <c r="I666" i="1"/>
  <c r="I665" i="1"/>
  <c r="I664" i="1"/>
  <c r="I663" i="1"/>
  <c r="I662" i="1"/>
  <c r="I661" i="1"/>
  <c r="I660" i="1"/>
  <c r="I659" i="1"/>
  <c r="I658" i="1"/>
  <c r="I652" i="1"/>
  <c r="I651" i="1"/>
  <c r="I650" i="1"/>
  <c r="I649" i="1"/>
  <c r="I648" i="1"/>
  <c r="I647" i="1"/>
  <c r="I645" i="1"/>
  <c r="I644" i="1"/>
  <c r="I643" i="1"/>
  <c r="I642" i="1"/>
  <c r="I640" i="1"/>
  <c r="I639" i="1"/>
  <c r="I638" i="1"/>
  <c r="I637" i="1"/>
  <c r="I636" i="1"/>
  <c r="I635" i="1"/>
  <c r="I634" i="1"/>
  <c r="I633" i="1"/>
  <c r="I632" i="1"/>
  <c r="I630" i="1"/>
  <c r="I629" i="1"/>
  <c r="I628" i="1"/>
  <c r="I627" i="1"/>
  <c r="I625" i="1"/>
  <c r="I624" i="1"/>
  <c r="I623" i="1"/>
  <c r="I622" i="1"/>
  <c r="I620" i="1"/>
  <c r="I619" i="1"/>
  <c r="I618" i="1"/>
  <c r="I617" i="1"/>
  <c r="I616" i="1"/>
  <c r="I615" i="1"/>
  <c r="I614" i="1"/>
  <c r="I613" i="1"/>
  <c r="I612" i="1"/>
  <c r="I611" i="1"/>
  <c r="I610" i="1"/>
  <c r="I609" i="1"/>
  <c r="I608" i="1"/>
  <c r="I607" i="1"/>
  <c r="I606" i="1"/>
  <c r="I605" i="1"/>
  <c r="I604" i="1"/>
  <c r="I603" i="1"/>
  <c r="I602" i="1"/>
  <c r="I601" i="1"/>
  <c r="I600" i="1"/>
  <c r="I599" i="1"/>
  <c r="I598" i="1"/>
  <c r="I597" i="1"/>
  <c r="I596" i="1"/>
  <c r="I595" i="1"/>
  <c r="I594" i="1"/>
  <c r="I593" i="1"/>
  <c r="I592" i="1"/>
  <c r="I591" i="1"/>
  <c r="I590" i="1"/>
  <c r="I587" i="1"/>
  <c r="I586" i="1"/>
  <c r="I585" i="1"/>
  <c r="I584" i="1"/>
  <c r="I583" i="1"/>
  <c r="I582" i="1"/>
  <c r="I581" i="1"/>
  <c r="I580" i="1"/>
  <c r="I575" i="1"/>
  <c r="I574" i="1"/>
  <c r="I571" i="1"/>
  <c r="I570" i="1"/>
  <c r="I569" i="1"/>
  <c r="I568" i="1"/>
  <c r="I567" i="1"/>
  <c r="I566" i="1"/>
  <c r="I563" i="1"/>
  <c r="I562" i="1"/>
  <c r="I561" i="1"/>
  <c r="I560" i="1"/>
  <c r="I558" i="1"/>
  <c r="I557" i="1"/>
  <c r="I556" i="1"/>
  <c r="I555" i="1"/>
  <c r="I554" i="1"/>
  <c r="I553" i="1"/>
  <c r="I552" i="1"/>
  <c r="I551" i="1"/>
  <c r="I550" i="1"/>
  <c r="I549" i="1"/>
  <c r="I548" i="1"/>
  <c r="I547" i="1"/>
  <c r="I546" i="1"/>
  <c r="I545" i="1"/>
  <c r="I544" i="1"/>
  <c r="I543" i="1"/>
  <c r="I542" i="1"/>
  <c r="I541" i="1"/>
  <c r="I540" i="1"/>
  <c r="I539" i="1"/>
  <c r="I538" i="1"/>
  <c r="I537" i="1"/>
  <c r="I534" i="1"/>
  <c r="I532" i="1"/>
  <c r="I530" i="1"/>
  <c r="I529" i="1"/>
  <c r="I528" i="1"/>
  <c r="I527" i="1"/>
  <c r="I526" i="1"/>
  <c r="I525" i="1"/>
  <c r="I524" i="1"/>
  <c r="I523" i="1"/>
  <c r="I522" i="1"/>
  <c r="I521" i="1"/>
  <c r="I520" i="1"/>
  <c r="I519" i="1"/>
  <c r="I518" i="1"/>
  <c r="I517" i="1"/>
  <c r="I515" i="1"/>
  <c r="I514" i="1"/>
  <c r="I513" i="1"/>
  <c r="I512" i="1"/>
  <c r="I511" i="1"/>
  <c r="I510" i="1"/>
  <c r="I509" i="1"/>
  <c r="I508" i="1"/>
  <c r="I507" i="1"/>
  <c r="I506" i="1"/>
  <c r="I505" i="1"/>
  <c r="I504" i="1"/>
  <c r="I503" i="1"/>
  <c r="I502" i="1"/>
  <c r="I501" i="1"/>
  <c r="I500" i="1"/>
  <c r="I499" i="1"/>
  <c r="I498" i="1"/>
  <c r="I497" i="1"/>
  <c r="I496" i="1"/>
  <c r="I495" i="1"/>
  <c r="I494" i="1"/>
  <c r="I493" i="1"/>
  <c r="I492" i="1"/>
  <c r="I491" i="1"/>
  <c r="I489" i="1"/>
  <c r="I488" i="1"/>
  <c r="I487" i="1"/>
  <c r="I486" i="1"/>
  <c r="I485" i="1"/>
  <c r="I484" i="1"/>
  <c r="I483" i="1"/>
  <c r="I482" i="1"/>
  <c r="I481" i="1"/>
  <c r="I480" i="1"/>
  <c r="I479" i="1"/>
  <c r="I478" i="1"/>
  <c r="I477" i="1"/>
  <c r="I476" i="1"/>
  <c r="I475" i="1"/>
  <c r="I474" i="1"/>
  <c r="I473" i="1"/>
  <c r="I471" i="1"/>
  <c r="I470" i="1"/>
  <c r="I469" i="1"/>
  <c r="I468" i="1"/>
  <c r="I467" i="1"/>
  <c r="I466" i="1"/>
  <c r="I465" i="1"/>
  <c r="I464" i="1"/>
  <c r="I463" i="1"/>
  <c r="I462" i="1"/>
  <c r="I461" i="1"/>
  <c r="I460" i="1"/>
  <c r="I459" i="1"/>
  <c r="I458" i="1"/>
  <c r="I457" i="1"/>
  <c r="I456" i="1"/>
  <c r="I455" i="1"/>
  <c r="I453" i="1"/>
  <c r="I452" i="1"/>
  <c r="I451" i="1"/>
  <c r="I450" i="1"/>
  <c r="I449" i="1"/>
  <c r="I448" i="1"/>
  <c r="I447" i="1"/>
  <c r="I446" i="1"/>
  <c r="I445" i="1"/>
  <c r="I444" i="1"/>
  <c r="I443" i="1"/>
  <c r="I442" i="1"/>
  <c r="I441" i="1"/>
  <c r="I440" i="1"/>
  <c r="I439" i="1"/>
  <c r="I438" i="1"/>
  <c r="I437" i="1"/>
  <c r="I436" i="1"/>
  <c r="I435" i="1"/>
  <c r="I434" i="1"/>
  <c r="I433" i="1"/>
  <c r="I432" i="1"/>
  <c r="I431" i="1"/>
  <c r="I430" i="1"/>
  <c r="I429" i="1"/>
  <c r="I428" i="1"/>
  <c r="I427" i="1"/>
  <c r="I426" i="1"/>
  <c r="I425" i="1"/>
  <c r="I424" i="1"/>
  <c r="I423" i="1"/>
  <c r="I422" i="1"/>
  <c r="I420" i="1"/>
  <c r="I419" i="1"/>
  <c r="I418" i="1"/>
  <c r="I417" i="1"/>
  <c r="I416" i="1"/>
  <c r="I415" i="1"/>
  <c r="I414" i="1"/>
  <c r="I411" i="1"/>
  <c r="I409" i="1"/>
  <c r="I408" i="1"/>
  <c r="I407" i="1"/>
  <c r="I405" i="1"/>
  <c r="I404" i="1"/>
  <c r="I403" i="1"/>
  <c r="I402" i="1"/>
  <c r="I401" i="1"/>
  <c r="I400" i="1"/>
  <c r="I399" i="1"/>
  <c r="I396" i="1"/>
  <c r="I394" i="1"/>
  <c r="I393" i="1"/>
  <c r="I392" i="1"/>
  <c r="I388" i="1"/>
  <c r="I387" i="1"/>
  <c r="I386" i="1"/>
  <c r="I385" i="1"/>
  <c r="I383" i="1"/>
  <c r="I381" i="1"/>
  <c r="I380" i="1"/>
  <c r="I377" i="1"/>
  <c r="I373" i="1"/>
  <c r="I376" i="1"/>
  <c r="I375" i="1"/>
  <c r="I374" i="1"/>
  <c r="I372" i="1"/>
  <c r="I364" i="1"/>
  <c r="I371" i="1"/>
  <c r="I370" i="1"/>
  <c r="I369" i="1"/>
  <c r="I368" i="1"/>
  <c r="I363" i="1"/>
  <c r="I366" i="1"/>
  <c r="I365" i="1"/>
  <c r="I362" i="1"/>
  <c r="I361" i="1"/>
  <c r="I360" i="1"/>
  <c r="I359" i="1"/>
  <c r="I358" i="1"/>
  <c r="I357" i="1"/>
  <c r="I356" i="1"/>
  <c r="I355" i="1"/>
  <c r="I354" i="1"/>
  <c r="I353" i="1"/>
  <c r="I352" i="1"/>
  <c r="I351" i="1"/>
  <c r="I350" i="1"/>
  <c r="I346" i="1"/>
  <c r="I348" i="1"/>
  <c r="I347" i="1"/>
  <c r="I345" i="1"/>
  <c r="I344" i="1"/>
  <c r="I343" i="1"/>
  <c r="I342" i="1"/>
  <c r="I341" i="1"/>
  <c r="I340" i="1"/>
  <c r="I339" i="1"/>
  <c r="I338" i="1"/>
  <c r="I337" i="1"/>
  <c r="I333" i="1"/>
  <c r="I336" i="1"/>
  <c r="I334" i="1"/>
  <c r="I332" i="1"/>
  <c r="I331" i="1"/>
  <c r="I330" i="1"/>
  <c r="I329" i="1"/>
  <c r="I328" i="1"/>
  <c r="I327" i="1"/>
  <c r="I326" i="1"/>
  <c r="I325" i="1"/>
  <c r="I324" i="1"/>
  <c r="I323" i="1"/>
  <c r="I321" i="1"/>
  <c r="I320" i="1"/>
  <c r="I319" i="1"/>
  <c r="I318" i="1"/>
  <c r="I317" i="1"/>
  <c r="I314" i="1"/>
  <c r="I313" i="1"/>
  <c r="I312" i="1"/>
  <c r="I311" i="1"/>
  <c r="I310" i="1"/>
  <c r="I309" i="1"/>
  <c r="I308" i="1"/>
  <c r="I307" i="1"/>
  <c r="I306" i="1"/>
  <c r="I305" i="1"/>
  <c r="I304" i="1"/>
  <c r="I303" i="1"/>
  <c r="I301" i="1"/>
  <c r="I300" i="1"/>
  <c r="I299" i="1"/>
  <c r="I298" i="1"/>
  <c r="I297" i="1"/>
  <c r="I295" i="1"/>
  <c r="I294" i="1"/>
  <c r="I293" i="1"/>
  <c r="I292" i="1"/>
  <c r="I291" i="1"/>
  <c r="I290" i="1"/>
  <c r="I289" i="1"/>
  <c r="I288" i="1"/>
  <c r="I287" i="1"/>
  <c r="I286" i="1"/>
  <c r="I285" i="1"/>
  <c r="I284" i="1"/>
  <c r="I283" i="1"/>
  <c r="I282" i="1"/>
  <c r="I281" i="1"/>
  <c r="I280" i="1"/>
  <c r="I279" i="1"/>
  <c r="I278" i="1"/>
  <c r="I277" i="1"/>
  <c r="I276" i="1"/>
  <c r="I275" i="1"/>
  <c r="I274" i="1"/>
  <c r="I273" i="1"/>
  <c r="I264" i="1"/>
  <c r="I266" i="1"/>
  <c r="I265" i="1"/>
  <c r="I272" i="1"/>
  <c r="I271" i="1"/>
  <c r="I270" i="1"/>
  <c r="I269" i="1"/>
  <c r="I268" i="1"/>
  <c r="I263" i="1"/>
  <c r="I262" i="1"/>
  <c r="I261" i="1"/>
  <c r="I260" i="1"/>
  <c r="I259" i="1"/>
  <c r="I258" i="1"/>
  <c r="I257" i="1"/>
  <c r="I256" i="1"/>
  <c r="I255" i="1"/>
  <c r="I248" i="1"/>
  <c r="I247" i="1"/>
  <c r="I254" i="1"/>
  <c r="I246" i="1"/>
  <c r="I253" i="1"/>
  <c r="I252" i="1"/>
  <c r="I251" i="1"/>
  <c r="I250" i="1"/>
  <c r="I245" i="1"/>
  <c r="I244" i="1"/>
  <c r="I241" i="1"/>
  <c r="I240" i="1"/>
  <c r="I239" i="1"/>
  <c r="I203" i="1"/>
  <c r="I201" i="1"/>
  <c r="I200" i="1"/>
  <c r="I199" i="1"/>
  <c r="I198" i="1"/>
  <c r="I197" i="1"/>
  <c r="I196" i="1"/>
  <c r="I195" i="1"/>
  <c r="I194" i="1"/>
  <c r="I183" i="1"/>
  <c r="I182" i="1"/>
  <c r="I181" i="1"/>
  <c r="I180" i="1"/>
  <c r="I135" i="1"/>
  <c r="G1115" i="1"/>
  <c r="G1114" i="1"/>
  <c r="G1113" i="1"/>
  <c r="G1111" i="1"/>
  <c r="G1110" i="1"/>
  <c r="G1109" i="1"/>
  <c r="G1108" i="1"/>
  <c r="G1104" i="1"/>
  <c r="G1103" i="1"/>
  <c r="G1101" i="1"/>
  <c r="G1083" i="1"/>
  <c r="G1082" i="1"/>
  <c r="G1081" i="1"/>
  <c r="G1067" i="1"/>
  <c r="G1066" i="1"/>
  <c r="G1065" i="1"/>
  <c r="G1064" i="1"/>
  <c r="G1063" i="1"/>
  <c r="G1062" i="1"/>
  <c r="G1061" i="1"/>
  <c r="G1060" i="1"/>
  <c r="G1059" i="1"/>
  <c r="G1058" i="1"/>
  <c r="G1057" i="1"/>
  <c r="G1055" i="1"/>
  <c r="G1054" i="1"/>
  <c r="G1052" i="1"/>
  <c r="G1051" i="1"/>
  <c r="G1048" i="1"/>
  <c r="G1047" i="1"/>
  <c r="G1046" i="1"/>
  <c r="G1045" i="1"/>
  <c r="G1042" i="1"/>
  <c r="G1044" i="1"/>
  <c r="G1043" i="1"/>
  <c r="G1041" i="1"/>
  <c r="G1040" i="1"/>
  <c r="G1039" i="1"/>
  <c r="G1035" i="1"/>
  <c r="G1032" i="1"/>
  <c r="G1030" i="1"/>
  <c r="G1029" i="1"/>
  <c r="G1028" i="1"/>
  <c r="G1027" i="1"/>
  <c r="G1026" i="1"/>
  <c r="G1025" i="1"/>
  <c r="G1024" i="1"/>
  <c r="G1023" i="1"/>
  <c r="G1022" i="1"/>
  <c r="G1021" i="1"/>
  <c r="G1020" i="1"/>
  <c r="G1016" i="1"/>
  <c r="G1018" i="1"/>
  <c r="G1017" i="1"/>
  <c r="G1015" i="1"/>
  <c r="G1013" i="1"/>
  <c r="G1011" i="1"/>
  <c r="G1010" i="1"/>
  <c r="G1009" i="1"/>
  <c r="G1008" i="1"/>
  <c r="G1007" i="1"/>
  <c r="G1006" i="1"/>
  <c r="G1005" i="1"/>
  <c r="G1004" i="1"/>
  <c r="G1003" i="1"/>
  <c r="G1002" i="1"/>
  <c r="G999" i="1"/>
  <c r="G998" i="1"/>
  <c r="G994" i="1"/>
  <c r="G993" i="1"/>
  <c r="G992" i="1"/>
  <c r="G991" i="1"/>
  <c r="G990" i="1"/>
  <c r="G989" i="1"/>
  <c r="G988" i="1"/>
  <c r="G987" i="1"/>
  <c r="G986" i="1"/>
  <c r="G985" i="1"/>
  <c r="G984" i="1"/>
  <c r="G981" i="1"/>
  <c r="G980" i="1"/>
  <c r="G977" i="1"/>
  <c r="G975" i="1"/>
  <c r="G974" i="1"/>
  <c r="G973" i="1"/>
  <c r="G972" i="1"/>
  <c r="G971" i="1"/>
  <c r="G970" i="1"/>
  <c r="G969" i="1"/>
  <c r="G968" i="1"/>
  <c r="G967" i="1"/>
  <c r="G966" i="1"/>
  <c r="G963" i="1"/>
  <c r="G962" i="1"/>
  <c r="G959" i="1"/>
  <c r="G957" i="1"/>
  <c r="G956" i="1"/>
  <c r="G955" i="1"/>
  <c r="G954" i="1"/>
  <c r="G953" i="1"/>
  <c r="G952" i="1"/>
  <c r="G951" i="1"/>
  <c r="G950" i="1"/>
  <c r="G949" i="1"/>
  <c r="G948" i="1"/>
  <c r="G947" i="1"/>
  <c r="G946" i="1"/>
  <c r="G945" i="1"/>
  <c r="G944" i="1"/>
  <c r="G943" i="1"/>
  <c r="G942" i="1"/>
  <c r="G941" i="1"/>
  <c r="G940" i="1"/>
  <c r="G939" i="1"/>
  <c r="G938" i="1"/>
  <c r="G937" i="1"/>
  <c r="G936" i="1"/>
  <c r="G935" i="1"/>
  <c r="G934" i="1"/>
  <c r="G933" i="1"/>
  <c r="G932" i="1"/>
  <c r="G931" i="1"/>
  <c r="G930" i="1"/>
  <c r="G929" i="1"/>
  <c r="G928" i="1"/>
  <c r="G927" i="1"/>
  <c r="G926" i="1"/>
  <c r="G925" i="1"/>
  <c r="G924" i="1"/>
  <c r="G923" i="1"/>
  <c r="G922" i="1"/>
  <c r="G921" i="1"/>
  <c r="G920" i="1"/>
  <c r="G919" i="1"/>
  <c r="G918" i="1"/>
  <c r="G917" i="1"/>
  <c r="G916" i="1"/>
  <c r="G915" i="1"/>
  <c r="G914" i="1"/>
  <c r="G913" i="1"/>
  <c r="G908" i="1"/>
  <c r="G907" i="1"/>
  <c r="G906" i="1"/>
  <c r="G905" i="1"/>
  <c r="G904" i="1"/>
  <c r="G903" i="1"/>
  <c r="G902" i="1"/>
  <c r="G901" i="1"/>
  <c r="G900" i="1"/>
  <c r="G899" i="1"/>
  <c r="G898" i="1"/>
  <c r="G897" i="1"/>
  <c r="G896" i="1"/>
  <c r="G895" i="1"/>
  <c r="G894" i="1"/>
  <c r="G893" i="1"/>
  <c r="G891" i="1"/>
  <c r="G890" i="1"/>
  <c r="G889" i="1"/>
  <c r="G880" i="1"/>
  <c r="G879" i="1"/>
  <c r="G878" i="1"/>
  <c r="G877" i="1"/>
  <c r="G876" i="1"/>
  <c r="G875" i="1"/>
  <c r="G874" i="1"/>
  <c r="G873" i="1"/>
  <c r="G872" i="1"/>
  <c r="G871" i="1"/>
  <c r="G870" i="1"/>
  <c r="G869" i="1"/>
  <c r="G868" i="1"/>
  <c r="G867" i="1"/>
  <c r="G866" i="1"/>
  <c r="G865" i="1"/>
  <c r="G864" i="1"/>
  <c r="G863" i="1"/>
  <c r="G862" i="1"/>
  <c r="G861" i="1"/>
  <c r="G860" i="1"/>
  <c r="G859" i="1"/>
  <c r="G858" i="1"/>
  <c r="G857" i="1"/>
  <c r="G856" i="1"/>
  <c r="G855" i="1"/>
  <c r="G854" i="1"/>
  <c r="G851" i="1"/>
  <c r="G850" i="1"/>
  <c r="G849" i="1"/>
  <c r="G848" i="1"/>
  <c r="G847" i="1"/>
  <c r="G846" i="1"/>
  <c r="G845" i="1"/>
  <c r="G844" i="1"/>
  <c r="G839" i="1"/>
  <c r="G838" i="1"/>
  <c r="G835" i="1"/>
  <c r="G834" i="1"/>
  <c r="G833" i="1"/>
  <c r="G832" i="1"/>
  <c r="G831" i="1"/>
  <c r="G830" i="1"/>
  <c r="G829" i="1"/>
  <c r="G828" i="1"/>
  <c r="G827" i="1"/>
  <c r="G826" i="1"/>
  <c r="G825" i="1"/>
  <c r="G824" i="1"/>
  <c r="G823" i="1"/>
  <c r="G822" i="1"/>
  <c r="G821" i="1"/>
  <c r="G820" i="1"/>
  <c r="G819" i="1"/>
  <c r="G818" i="1"/>
  <c r="G817" i="1"/>
  <c r="G816" i="1"/>
  <c r="G815" i="1"/>
  <c r="G814" i="1"/>
  <c r="G813" i="1"/>
  <c r="G812" i="1"/>
  <c r="G811" i="1"/>
  <c r="G810" i="1"/>
  <c r="G809" i="1"/>
  <c r="G808" i="1"/>
  <c r="G807" i="1"/>
  <c r="G806" i="1"/>
  <c r="G805" i="1"/>
  <c r="G804" i="1"/>
  <c r="G803" i="1"/>
  <c r="G802" i="1"/>
  <c r="G798" i="1"/>
  <c r="G797" i="1"/>
  <c r="G796" i="1"/>
  <c r="G795" i="1"/>
  <c r="G794" i="1"/>
  <c r="G793" i="1"/>
  <c r="G792" i="1"/>
  <c r="G791" i="1"/>
  <c r="G790" i="1"/>
  <c r="G789" i="1"/>
  <c r="G788" i="1"/>
  <c r="G787" i="1"/>
  <c r="G786" i="1"/>
  <c r="G785" i="1"/>
  <c r="G784" i="1"/>
  <c r="G780" i="1"/>
  <c r="G779" i="1"/>
  <c r="G778" i="1"/>
  <c r="G774" i="1"/>
  <c r="G773" i="1"/>
  <c r="G772" i="1"/>
  <c r="G771" i="1"/>
  <c r="G770" i="1"/>
  <c r="G769" i="1"/>
  <c r="G768" i="1"/>
  <c r="G767" i="1"/>
  <c r="G766" i="1"/>
  <c r="G765" i="1"/>
  <c r="G764" i="1"/>
  <c r="G763" i="1"/>
  <c r="G762" i="1"/>
  <c r="G761" i="1"/>
  <c r="G760" i="1"/>
  <c r="G759" i="1"/>
  <c r="G758" i="1"/>
  <c r="G757" i="1"/>
  <c r="G756" i="1"/>
  <c r="G755" i="1"/>
  <c r="G754" i="1"/>
  <c r="G753" i="1"/>
  <c r="G752" i="1"/>
  <c r="G751" i="1"/>
  <c r="G750" i="1"/>
  <c r="G749" i="1"/>
  <c r="G748" i="1"/>
  <c r="G747" i="1"/>
  <c r="G746" i="1"/>
  <c r="G745" i="1"/>
  <c r="G744" i="1"/>
  <c r="G743" i="1"/>
  <c r="G742" i="1"/>
  <c r="G741" i="1"/>
  <c r="G737" i="1"/>
  <c r="G736" i="1"/>
  <c r="G735" i="1"/>
  <c r="G734" i="1"/>
  <c r="G733" i="1"/>
  <c r="G732" i="1"/>
  <c r="G731" i="1"/>
  <c r="G730" i="1"/>
  <c r="G729" i="1"/>
  <c r="G728" i="1"/>
  <c r="G727" i="1"/>
  <c r="G726" i="1"/>
  <c r="G719" i="1"/>
  <c r="G718" i="1"/>
  <c r="G717" i="1"/>
  <c r="G713" i="1"/>
  <c r="G712" i="1"/>
  <c r="G711" i="1"/>
  <c r="G710" i="1"/>
  <c r="G709" i="1"/>
  <c r="G708" i="1"/>
  <c r="G707" i="1"/>
  <c r="G706" i="1"/>
  <c r="G705" i="1"/>
  <c r="G704" i="1"/>
  <c r="G703" i="1"/>
  <c r="G702" i="1"/>
  <c r="G701" i="1"/>
  <c r="G700" i="1"/>
  <c r="G699" i="1"/>
  <c r="G698" i="1"/>
  <c r="G697" i="1"/>
  <c r="G696" i="1"/>
  <c r="G695" i="1"/>
  <c r="G694" i="1"/>
  <c r="G693" i="1"/>
  <c r="G692" i="1"/>
  <c r="G691" i="1"/>
  <c r="G690" i="1"/>
  <c r="G689" i="1"/>
  <c r="G688" i="1"/>
  <c r="G687" i="1"/>
  <c r="G686" i="1"/>
  <c r="G685" i="1"/>
  <c r="G684" i="1"/>
  <c r="G683" i="1"/>
  <c r="G682" i="1"/>
  <c r="G681" i="1"/>
  <c r="G680" i="1"/>
  <c r="G679" i="1"/>
  <c r="G678" i="1"/>
  <c r="G677" i="1"/>
  <c r="G676" i="1"/>
  <c r="G675" i="1"/>
  <c r="G674" i="1"/>
  <c r="G673" i="1"/>
  <c r="G672" i="1"/>
  <c r="G671" i="1"/>
  <c r="G670" i="1"/>
  <c r="G669" i="1"/>
  <c r="G668" i="1"/>
  <c r="G667" i="1"/>
  <c r="G666" i="1"/>
  <c r="G665" i="1"/>
  <c r="G664" i="1"/>
  <c r="G663" i="1"/>
  <c r="G662" i="1"/>
  <c r="G661" i="1"/>
  <c r="G660" i="1"/>
  <c r="G659" i="1"/>
  <c r="G658" i="1"/>
  <c r="G652" i="1"/>
  <c r="G651" i="1"/>
  <c r="G650" i="1"/>
  <c r="G649" i="1"/>
  <c r="G648" i="1"/>
  <c r="G647" i="1"/>
  <c r="G645" i="1"/>
  <c r="G644" i="1"/>
  <c r="G643" i="1"/>
  <c r="G642" i="1"/>
  <c r="G640" i="1"/>
  <c r="G639" i="1"/>
  <c r="G638" i="1"/>
  <c r="G637" i="1"/>
  <c r="G636" i="1"/>
  <c r="G635" i="1"/>
  <c r="G634" i="1"/>
  <c r="G633" i="1"/>
  <c r="G632" i="1"/>
  <c r="G630" i="1"/>
  <c r="G629" i="1"/>
  <c r="G628" i="1"/>
  <c r="G627" i="1"/>
  <c r="G625" i="1"/>
  <c r="G624" i="1"/>
  <c r="G623" i="1"/>
  <c r="G617" i="1"/>
  <c r="G616" i="1"/>
  <c r="G615" i="1"/>
  <c r="G614" i="1"/>
  <c r="G613" i="1"/>
  <c r="G612" i="1"/>
  <c r="G611" i="1"/>
  <c r="G610" i="1"/>
  <c r="G609" i="1"/>
  <c r="G608" i="1"/>
  <c r="G607" i="1"/>
  <c r="G606" i="1"/>
  <c r="G605" i="1"/>
  <c r="G604" i="1"/>
  <c r="G603" i="1"/>
  <c r="G602" i="1"/>
  <c r="G601" i="1"/>
  <c r="G600" i="1"/>
  <c r="G599" i="1"/>
  <c r="G598" i="1"/>
  <c r="G597" i="1"/>
  <c r="G596" i="1"/>
  <c r="G595" i="1"/>
  <c r="G594" i="1"/>
  <c r="G593" i="1"/>
  <c r="G592" i="1"/>
  <c r="G591" i="1"/>
  <c r="G590" i="1"/>
  <c r="G587" i="1"/>
  <c r="G586" i="1"/>
  <c r="G585" i="1"/>
  <c r="G584" i="1"/>
  <c r="G583" i="1"/>
  <c r="G582" i="1"/>
  <c r="G581" i="1"/>
  <c r="G580" i="1"/>
  <c r="G575" i="1"/>
  <c r="G574" i="1"/>
  <c r="G571" i="1"/>
  <c r="G570" i="1"/>
  <c r="G569" i="1"/>
  <c r="G568" i="1"/>
  <c r="G567" i="1"/>
  <c r="G566" i="1"/>
  <c r="G563" i="1"/>
  <c r="G562" i="1"/>
  <c r="G561" i="1"/>
  <c r="G560" i="1"/>
  <c r="G558" i="1"/>
  <c r="G557" i="1"/>
  <c r="G556" i="1"/>
  <c r="G555" i="1"/>
  <c r="G554" i="1"/>
  <c r="G553" i="1"/>
  <c r="G552" i="1"/>
  <c r="G551" i="1"/>
  <c r="G550" i="1"/>
  <c r="G549" i="1"/>
  <c r="G548" i="1"/>
  <c r="G547" i="1"/>
  <c r="G546" i="1"/>
  <c r="G545" i="1"/>
  <c r="G544" i="1"/>
  <c r="G543" i="1"/>
  <c r="G542" i="1"/>
  <c r="G541" i="1"/>
  <c r="G540" i="1"/>
  <c r="G539" i="1"/>
  <c r="G538" i="1"/>
  <c r="G537" i="1"/>
  <c r="G534" i="1"/>
  <c r="G532" i="1"/>
  <c r="G530" i="1"/>
  <c r="G529" i="1"/>
  <c r="G528" i="1"/>
  <c r="G527" i="1"/>
  <c r="G526" i="1"/>
  <c r="G525" i="1"/>
  <c r="G524" i="1"/>
  <c r="G523" i="1"/>
  <c r="G522" i="1"/>
  <c r="G521" i="1"/>
  <c r="G520" i="1"/>
  <c r="G519" i="1"/>
  <c r="G518" i="1"/>
  <c r="G517" i="1"/>
  <c r="G515" i="1"/>
  <c r="G514" i="1"/>
  <c r="G513" i="1"/>
  <c r="G512" i="1"/>
  <c r="G511" i="1"/>
  <c r="G510" i="1"/>
  <c r="G509" i="1"/>
  <c r="G508" i="1"/>
  <c r="G507" i="1"/>
  <c r="G506" i="1"/>
  <c r="G505" i="1"/>
  <c r="G504" i="1"/>
  <c r="G503" i="1"/>
  <c r="G502" i="1"/>
  <c r="G501" i="1"/>
  <c r="G500" i="1"/>
  <c r="G499" i="1"/>
  <c r="G498" i="1"/>
  <c r="M498" i="1"/>
  <c r="G497" i="1"/>
  <c r="M497" i="1"/>
  <c r="G496" i="1"/>
  <c r="G495" i="1"/>
  <c r="G494" i="1"/>
  <c r="G493" i="1"/>
  <c r="G492" i="1"/>
  <c r="G491" i="1"/>
  <c r="G489" i="1"/>
  <c r="M489" i="1"/>
  <c r="G488" i="1"/>
  <c r="G487" i="1"/>
  <c r="G486" i="1"/>
  <c r="G485" i="1"/>
  <c r="G484" i="1"/>
  <c r="M484" i="1"/>
  <c r="G483" i="1"/>
  <c r="G482" i="1"/>
  <c r="G481" i="1"/>
  <c r="G480" i="1"/>
  <c r="G479" i="1"/>
  <c r="G478" i="1"/>
  <c r="G477" i="1"/>
  <c r="G476" i="1"/>
  <c r="M476" i="1"/>
  <c r="G475" i="1"/>
  <c r="G474" i="1"/>
  <c r="G473" i="1"/>
  <c r="M473" i="1"/>
  <c r="G471" i="1"/>
  <c r="G470" i="1"/>
  <c r="G469" i="1"/>
  <c r="G468" i="1"/>
  <c r="G467" i="1"/>
  <c r="M467" i="1"/>
  <c r="G466" i="1"/>
  <c r="G465" i="1"/>
  <c r="G464" i="1"/>
  <c r="M464" i="1"/>
  <c r="G463" i="1"/>
  <c r="M463" i="1"/>
  <c r="G462" i="1"/>
  <c r="G461" i="1"/>
  <c r="G460" i="1"/>
  <c r="G459" i="1"/>
  <c r="G458" i="1"/>
  <c r="G457" i="1"/>
  <c r="G456" i="1"/>
  <c r="G455" i="1"/>
  <c r="G453" i="1"/>
  <c r="G452" i="1"/>
  <c r="M452" i="1"/>
  <c r="G451" i="1"/>
  <c r="G450" i="1"/>
  <c r="G449" i="1"/>
  <c r="G448" i="1"/>
  <c r="G447" i="1"/>
  <c r="M447" i="1"/>
  <c r="G446" i="1"/>
  <c r="G445" i="1"/>
  <c r="G444" i="1"/>
  <c r="M444" i="1"/>
  <c r="G443" i="1"/>
  <c r="G442" i="1"/>
  <c r="G441" i="1"/>
  <c r="G440" i="1"/>
  <c r="G439" i="1"/>
  <c r="G438" i="1"/>
  <c r="G437" i="1"/>
  <c r="G436" i="1"/>
  <c r="M436" i="1"/>
  <c r="G435" i="1"/>
  <c r="G434" i="1"/>
  <c r="G433" i="1"/>
  <c r="G432" i="1"/>
  <c r="G431" i="1"/>
  <c r="G430" i="1"/>
  <c r="G429" i="1"/>
  <c r="G428" i="1"/>
  <c r="M428" i="1"/>
  <c r="G427" i="1"/>
  <c r="G426" i="1"/>
  <c r="G425" i="1"/>
  <c r="G424" i="1"/>
  <c r="G423" i="1"/>
  <c r="G422" i="1"/>
  <c r="G420" i="1"/>
  <c r="G419" i="1"/>
  <c r="G418" i="1"/>
  <c r="G417" i="1"/>
  <c r="G416" i="1"/>
  <c r="G415" i="1"/>
  <c r="G414" i="1"/>
  <c r="G411" i="1"/>
  <c r="G409" i="1"/>
  <c r="G408" i="1"/>
  <c r="G407" i="1"/>
  <c r="G405" i="1"/>
  <c r="G404" i="1"/>
  <c r="G403" i="1"/>
  <c r="G402" i="1"/>
  <c r="G401" i="1"/>
  <c r="G400" i="1"/>
  <c r="G399" i="1"/>
  <c r="G396" i="1"/>
  <c r="G394" i="1"/>
  <c r="G393" i="1"/>
  <c r="G392" i="1"/>
  <c r="G388" i="1"/>
  <c r="G387" i="1"/>
  <c r="G386" i="1"/>
  <c r="G385" i="1"/>
  <c r="G383" i="1"/>
  <c r="G381" i="1"/>
  <c r="G380" i="1"/>
  <c r="G377" i="1"/>
  <c r="G373" i="1"/>
  <c r="G376" i="1"/>
  <c r="G375" i="1"/>
  <c r="G374" i="1"/>
  <c r="G372" i="1"/>
  <c r="G364" i="1"/>
  <c r="G371" i="1"/>
  <c r="G370" i="1"/>
  <c r="G369" i="1"/>
  <c r="G368" i="1"/>
  <c r="G363" i="1"/>
  <c r="G366" i="1"/>
  <c r="G365" i="1"/>
  <c r="G362" i="1"/>
  <c r="G361" i="1"/>
  <c r="G360" i="1"/>
  <c r="G359" i="1"/>
  <c r="G358" i="1"/>
  <c r="G357" i="1"/>
  <c r="G356" i="1"/>
  <c r="G355" i="1"/>
  <c r="G354" i="1"/>
  <c r="G353" i="1"/>
  <c r="G352" i="1"/>
  <c r="G351" i="1"/>
  <c r="G350" i="1"/>
  <c r="G346" i="1"/>
  <c r="G348" i="1"/>
  <c r="G347" i="1"/>
  <c r="G345" i="1"/>
  <c r="G344" i="1"/>
  <c r="G343" i="1"/>
  <c r="G342" i="1"/>
  <c r="G341" i="1"/>
  <c r="G340" i="1"/>
  <c r="G339" i="1"/>
  <c r="G338" i="1"/>
  <c r="G337" i="1"/>
  <c r="G333" i="1"/>
  <c r="G336" i="1"/>
  <c r="G334" i="1"/>
  <c r="G332" i="1"/>
  <c r="G331" i="1"/>
  <c r="G330" i="1"/>
  <c r="G329" i="1"/>
  <c r="G328" i="1"/>
  <c r="G327" i="1"/>
  <c r="G326" i="1"/>
  <c r="G325" i="1"/>
  <c r="G324" i="1"/>
  <c r="G323" i="1"/>
  <c r="G321" i="1"/>
  <c r="G320" i="1"/>
  <c r="G319" i="1"/>
  <c r="G318" i="1"/>
  <c r="G317" i="1"/>
  <c r="G314" i="1"/>
  <c r="G313" i="1"/>
  <c r="G312" i="1"/>
  <c r="G311" i="1"/>
  <c r="G310" i="1"/>
  <c r="G309" i="1"/>
  <c r="G308" i="1"/>
  <c r="G307" i="1"/>
  <c r="G306" i="1"/>
  <c r="G305" i="1"/>
  <c r="G304" i="1"/>
  <c r="G303" i="1"/>
  <c r="G301" i="1"/>
  <c r="G300" i="1"/>
  <c r="G299" i="1"/>
  <c r="G298" i="1"/>
  <c r="G297" i="1"/>
  <c r="G295" i="1"/>
  <c r="G294" i="1"/>
  <c r="G293" i="1"/>
  <c r="G292" i="1"/>
  <c r="G291" i="1"/>
  <c r="G290" i="1"/>
  <c r="G289" i="1"/>
  <c r="G288" i="1"/>
  <c r="G287" i="1"/>
  <c r="G286" i="1"/>
  <c r="G285" i="1"/>
  <c r="G284" i="1"/>
  <c r="G283" i="1"/>
  <c r="G282" i="1"/>
  <c r="G281" i="1"/>
  <c r="G280" i="1"/>
  <c r="G279" i="1"/>
  <c r="G278" i="1"/>
  <c r="G277" i="1"/>
  <c r="G276" i="1"/>
  <c r="G275" i="1"/>
  <c r="G274" i="1"/>
  <c r="G273" i="1"/>
  <c r="G264" i="1"/>
  <c r="G266" i="1"/>
  <c r="G265" i="1"/>
  <c r="G272" i="1"/>
  <c r="G271" i="1"/>
  <c r="G270" i="1"/>
  <c r="G269" i="1"/>
  <c r="G268" i="1"/>
  <c r="G263" i="1"/>
  <c r="G262" i="1"/>
  <c r="G261" i="1"/>
  <c r="G260" i="1"/>
  <c r="G259" i="1"/>
  <c r="G258" i="1"/>
  <c r="G257" i="1"/>
  <c r="G256" i="1"/>
  <c r="G255" i="1"/>
  <c r="G248" i="1"/>
  <c r="G247" i="1"/>
  <c r="G254" i="1"/>
  <c r="G246" i="1"/>
  <c r="G253" i="1"/>
  <c r="G252" i="1"/>
  <c r="G251" i="1"/>
  <c r="G250" i="1"/>
  <c r="G245" i="1"/>
  <c r="G244" i="1"/>
  <c r="G241" i="1"/>
  <c r="G240" i="1"/>
  <c r="G239" i="1"/>
  <c r="G203" i="1"/>
  <c r="G201" i="1"/>
  <c r="M201" i="1"/>
  <c r="G200" i="1"/>
  <c r="G199" i="1"/>
  <c r="G198" i="1"/>
  <c r="G197" i="1"/>
  <c r="G196" i="1"/>
  <c r="G195" i="1"/>
  <c r="G194" i="1"/>
  <c r="G193" i="1"/>
  <c r="G192" i="1"/>
  <c r="G191" i="1"/>
  <c r="G190" i="1"/>
  <c r="G189" i="1"/>
  <c r="G188" i="1"/>
  <c r="G187" i="1"/>
  <c r="G186" i="1"/>
  <c r="G185" i="1"/>
  <c r="G184" i="1"/>
  <c r="G183" i="1"/>
  <c r="G182" i="1"/>
  <c r="G181" i="1"/>
  <c r="G180" i="1"/>
  <c r="G179" i="1"/>
  <c r="G178" i="1"/>
  <c r="G177" i="1"/>
  <c r="G176" i="1"/>
  <c r="G175" i="1"/>
  <c r="G174" i="1"/>
  <c r="G173" i="1"/>
  <c r="G172" i="1"/>
  <c r="G171" i="1"/>
  <c r="G170" i="1"/>
  <c r="G169" i="1"/>
  <c r="G168" i="1"/>
  <c r="G167" i="1"/>
  <c r="G166" i="1"/>
  <c r="G165" i="1"/>
  <c r="G163" i="1"/>
  <c r="G162" i="1"/>
  <c r="G153" i="1"/>
  <c r="G144" i="1"/>
  <c r="G143" i="1"/>
  <c r="G142" i="1"/>
  <c r="G141" i="1"/>
  <c r="G140" i="1"/>
  <c r="G137" i="1"/>
  <c r="G136" i="1"/>
  <c r="G135" i="1"/>
  <c r="G134" i="1"/>
  <c r="G133" i="1"/>
  <c r="G132" i="1"/>
  <c r="G131" i="1"/>
  <c r="G130" i="1"/>
  <c r="G129" i="1"/>
  <c r="G128" i="1"/>
  <c r="G127" i="1"/>
  <c r="G126" i="1"/>
  <c r="G125" i="1"/>
  <c r="G124" i="1"/>
  <c r="G123" i="1"/>
  <c r="G122" i="1"/>
  <c r="G121" i="1"/>
  <c r="G120" i="1"/>
  <c r="G119" i="1"/>
  <c r="G118" i="1"/>
  <c r="G117" i="1"/>
  <c r="G116" i="1"/>
  <c r="G115" i="1"/>
  <c r="G114" i="1"/>
  <c r="G113" i="1"/>
  <c r="G112" i="1"/>
  <c r="G111" i="1"/>
  <c r="G110" i="1"/>
  <c r="G109" i="1"/>
  <c r="G108" i="1"/>
  <c r="G107" i="1"/>
  <c r="G106" i="1"/>
  <c r="G105" i="1"/>
  <c r="G104" i="1"/>
  <c r="G103" i="1"/>
  <c r="G102" i="1"/>
  <c r="G101" i="1"/>
  <c r="G100" i="1"/>
  <c r="G99" i="1"/>
  <c r="G98" i="1"/>
  <c r="G97" i="1"/>
  <c r="G96" i="1"/>
  <c r="G95" i="1"/>
  <c r="G94" i="1"/>
  <c r="G93" i="1"/>
  <c r="G92" i="1"/>
  <c r="G91" i="1"/>
  <c r="G90" i="1"/>
  <c r="G89" i="1"/>
  <c r="G88" i="1"/>
  <c r="G87" i="1"/>
  <c r="G86" i="1"/>
  <c r="G85" i="1"/>
  <c r="G84" i="1"/>
  <c r="G83" i="1"/>
  <c r="G82" i="1"/>
  <c r="G81" i="1"/>
  <c r="G80" i="1"/>
  <c r="G79" i="1"/>
  <c r="G78" i="1"/>
  <c r="G77" i="1"/>
  <c r="G76" i="1"/>
  <c r="G75" i="1"/>
  <c r="G74" i="1"/>
  <c r="G73" i="1"/>
  <c r="G72" i="1"/>
  <c r="G71" i="1"/>
  <c r="G70" i="1"/>
  <c r="G69" i="1"/>
  <c r="G68" i="1"/>
  <c r="G67" i="1"/>
  <c r="G66" i="1"/>
  <c r="G65" i="1"/>
  <c r="G64" i="1"/>
  <c r="G60" i="1"/>
  <c r="G59" i="1"/>
  <c r="G58" i="1"/>
  <c r="G57" i="1"/>
  <c r="G56" i="1"/>
  <c r="G55" i="1"/>
  <c r="G54" i="1"/>
  <c r="G53" i="1"/>
  <c r="G52" i="1"/>
  <c r="G51" i="1"/>
  <c r="G50" i="1"/>
  <c r="G49" i="1"/>
  <c r="G48" i="1"/>
  <c r="G47" i="1"/>
  <c r="G46" i="1"/>
  <c r="G45" i="1"/>
  <c r="G44" i="1"/>
  <c r="G43" i="1"/>
  <c r="G42" i="1"/>
  <c r="G41" i="1"/>
  <c r="G40" i="1"/>
  <c r="G39" i="1"/>
  <c r="G38" i="1"/>
  <c r="G37" i="1"/>
  <c r="G36" i="1"/>
  <c r="G35" i="1"/>
  <c r="G33" i="1"/>
  <c r="G32" i="1"/>
  <c r="G31" i="1"/>
  <c r="G30" i="1"/>
  <c r="G28" i="1"/>
  <c r="G27" i="1"/>
  <c r="G26" i="1"/>
  <c r="G25" i="1"/>
  <c r="G24" i="1"/>
  <c r="G23" i="1"/>
  <c r="G22" i="1"/>
  <c r="G21" i="1"/>
  <c r="G20" i="1"/>
  <c r="G19" i="1"/>
  <c r="G18" i="1"/>
  <c r="G17" i="1"/>
  <c r="G16" i="1"/>
  <c r="G15" i="1"/>
  <c r="G14" i="1"/>
  <c r="G13" i="1"/>
  <c r="G12" i="1"/>
  <c r="E9" i="1"/>
  <c r="C6" i="1"/>
  <c r="E2" i="3"/>
  <c r="K528" i="1"/>
  <c r="E48" i="3"/>
  <c r="K203" i="1"/>
  <c r="K201" i="1"/>
  <c r="E45" i="3"/>
  <c r="K200" i="1"/>
  <c r="E44" i="3"/>
  <c r="K163" i="1"/>
  <c r="E42" i="3"/>
  <c r="K162" i="1"/>
  <c r="E41" i="3"/>
  <c r="K153" i="1"/>
  <c r="E34" i="3"/>
  <c r="K144" i="1"/>
  <c r="E27" i="3"/>
  <c r="K143" i="1"/>
  <c r="E26" i="3"/>
  <c r="K142" i="1"/>
  <c r="E25" i="3"/>
  <c r="K141" i="1"/>
  <c r="E24" i="3"/>
  <c r="K140" i="1"/>
  <c r="E23" i="3"/>
  <c r="K137" i="1"/>
  <c r="E22" i="3"/>
  <c r="K136" i="1"/>
  <c r="E21" i="3"/>
  <c r="K135" i="1"/>
  <c r="E20" i="3"/>
  <c r="K786" i="1"/>
  <c r="K785" i="1"/>
  <c r="K784" i="1"/>
  <c r="K1103" i="1"/>
  <c r="K1051" i="1"/>
  <c r="K891" i="1"/>
  <c r="K890" i="1"/>
  <c r="K889" i="1"/>
  <c r="K632" i="1"/>
  <c r="K630" i="1"/>
  <c r="K629" i="1"/>
  <c r="K628" i="1"/>
  <c r="K239" i="1"/>
  <c r="K66" i="1"/>
  <c r="K366" i="1"/>
  <c r="K365" i="1"/>
  <c r="K1013" i="1"/>
  <c r="K627" i="1"/>
  <c r="K625" i="1"/>
  <c r="K624" i="1"/>
  <c r="K623" i="1"/>
  <c r="K295" i="1"/>
  <c r="K41" i="1"/>
  <c r="K26" i="1"/>
  <c r="C8" i="1"/>
  <c r="K362" i="1"/>
  <c r="K1055" i="1"/>
  <c r="K1054" i="1"/>
  <c r="K419" i="1"/>
  <c r="K404" i="1"/>
  <c r="K348" i="1"/>
  <c r="K347" i="1"/>
  <c r="K194" i="1"/>
  <c r="K190" i="1"/>
  <c r="K189" i="1"/>
  <c r="K188" i="1"/>
  <c r="K187" i="1"/>
  <c r="K186" i="1"/>
  <c r="K185" i="1"/>
  <c r="K184" i="1"/>
  <c r="K132" i="1"/>
  <c r="K117" i="1"/>
  <c r="K103" i="1"/>
  <c r="K73" i="1"/>
  <c r="K72" i="1"/>
  <c r="K71" i="1"/>
  <c r="K70" i="1"/>
  <c r="K69" i="1"/>
  <c r="K68" i="1"/>
  <c r="K67" i="1"/>
  <c r="K65" i="1"/>
  <c r="K64" i="1"/>
  <c r="K59" i="1"/>
  <c r="K54" i="1"/>
  <c r="K18" i="1"/>
  <c r="M18" i="1"/>
  <c r="K16" i="1"/>
  <c r="K174" i="1"/>
  <c r="K172" i="1"/>
  <c r="K173" i="1"/>
  <c r="K171" i="1"/>
  <c r="K332" i="1"/>
  <c r="K331" i="1"/>
  <c r="K330" i="1"/>
  <c r="K329" i="1"/>
  <c r="K328" i="1"/>
  <c r="K327" i="1"/>
  <c r="K326" i="1"/>
  <c r="K325" i="1"/>
  <c r="K324" i="1"/>
  <c r="K323" i="1"/>
  <c r="K321" i="1"/>
  <c r="K320" i="1"/>
  <c r="K319" i="1"/>
  <c r="K318" i="1"/>
  <c r="K317" i="1"/>
  <c r="K314" i="1"/>
  <c r="K570" i="1"/>
  <c r="K569" i="1"/>
  <c r="K568" i="1"/>
  <c r="K567" i="1"/>
  <c r="M567" i="1"/>
  <c r="K566" i="1"/>
  <c r="K563" i="1"/>
  <c r="K562" i="1"/>
  <c r="K561" i="1"/>
  <c r="K560" i="1"/>
  <c r="K558" i="1"/>
  <c r="K557" i="1"/>
  <c r="M557" i="1"/>
  <c r="K556" i="1"/>
  <c r="M556" i="1"/>
  <c r="K555" i="1"/>
  <c r="K554" i="1"/>
  <c r="K553" i="1"/>
  <c r="K552" i="1"/>
  <c r="K551" i="1"/>
  <c r="K550" i="1"/>
  <c r="K549" i="1"/>
  <c r="K548" i="1"/>
  <c r="M548" i="1"/>
  <c r="K547" i="1"/>
  <c r="K546" i="1"/>
  <c r="K545" i="1"/>
  <c r="K544" i="1"/>
  <c r="K543" i="1"/>
  <c r="K542" i="1"/>
  <c r="K541" i="1"/>
  <c r="K540" i="1"/>
  <c r="M540" i="1"/>
  <c r="K539" i="1"/>
  <c r="K538" i="1"/>
  <c r="K537" i="1"/>
  <c r="K534" i="1"/>
  <c r="K532" i="1"/>
  <c r="K377" i="1"/>
  <c r="K373" i="1"/>
  <c r="K376" i="1"/>
  <c r="K375" i="1"/>
  <c r="K374" i="1"/>
  <c r="K372" i="1"/>
  <c r="K364" i="1"/>
  <c r="K371" i="1"/>
  <c r="K370" i="1"/>
  <c r="K369" i="1"/>
  <c r="K368" i="1"/>
  <c r="K363" i="1"/>
  <c r="K361" i="1"/>
  <c r="K13" i="1"/>
  <c r="K12" i="1"/>
  <c r="K14" i="1"/>
  <c r="K15" i="1"/>
  <c r="K17" i="1"/>
  <c r="K19" i="1"/>
  <c r="K20" i="1"/>
  <c r="K21" i="1"/>
  <c r="K22" i="1"/>
  <c r="K23" i="1"/>
  <c r="K24" i="1"/>
  <c r="K25" i="1"/>
  <c r="K27" i="1"/>
  <c r="K28" i="1"/>
  <c r="K30" i="1"/>
  <c r="K31" i="1"/>
  <c r="K32" i="1"/>
  <c r="K33" i="1"/>
  <c r="K35" i="1"/>
  <c r="K36" i="1"/>
  <c r="K37" i="1"/>
  <c r="K38" i="1"/>
  <c r="K39" i="1"/>
  <c r="K40" i="1"/>
  <c r="K42" i="1"/>
  <c r="K43" i="1"/>
  <c r="K44" i="1"/>
  <c r="K45" i="1"/>
  <c r="K46" i="1"/>
  <c r="K47" i="1"/>
  <c r="K48" i="1"/>
  <c r="K49" i="1"/>
  <c r="K50" i="1"/>
  <c r="K51" i="1"/>
  <c r="K52" i="1"/>
  <c r="K53" i="1"/>
  <c r="K56" i="1"/>
  <c r="K55" i="1"/>
  <c r="K57" i="1"/>
  <c r="K58" i="1"/>
  <c r="K60" i="1"/>
  <c r="K74" i="1"/>
  <c r="K75" i="1"/>
  <c r="K76" i="1"/>
  <c r="K77" i="1"/>
  <c r="K78" i="1"/>
  <c r="K79" i="1"/>
  <c r="K80" i="1"/>
  <c r="K81" i="1"/>
  <c r="K82" i="1"/>
  <c r="K83" i="1"/>
  <c r="K84" i="1"/>
  <c r="K85" i="1"/>
  <c r="K86" i="1"/>
  <c r="K87" i="1"/>
  <c r="K88" i="1"/>
  <c r="K165" i="1"/>
  <c r="K166" i="1"/>
  <c r="K167" i="1"/>
  <c r="K169" i="1"/>
  <c r="K170" i="1"/>
  <c r="K175" i="1"/>
  <c r="K176" i="1"/>
  <c r="K177" i="1"/>
  <c r="K178" i="1"/>
  <c r="K179" i="1"/>
  <c r="K180" i="1"/>
  <c r="K181" i="1"/>
  <c r="K182" i="1"/>
  <c r="K183" i="1"/>
  <c r="K168" i="1"/>
  <c r="K191" i="1"/>
  <c r="K192" i="1"/>
  <c r="K193" i="1"/>
  <c r="K89" i="1"/>
  <c r="K90" i="1"/>
  <c r="K91" i="1"/>
  <c r="K92" i="1"/>
  <c r="K93" i="1"/>
  <c r="K94" i="1"/>
  <c r="K95" i="1"/>
  <c r="K96" i="1"/>
  <c r="K97" i="1"/>
  <c r="K98" i="1"/>
  <c r="K99" i="1"/>
  <c r="K100" i="1"/>
  <c r="K101" i="1"/>
  <c r="K102" i="1"/>
  <c r="K104" i="1"/>
  <c r="K105" i="1"/>
  <c r="K106" i="1"/>
  <c r="K107" i="1"/>
  <c r="K108" i="1"/>
  <c r="K109" i="1"/>
  <c r="K110" i="1"/>
  <c r="K111" i="1"/>
  <c r="K112" i="1"/>
  <c r="K113" i="1"/>
  <c r="K114" i="1"/>
  <c r="K115" i="1"/>
  <c r="K116" i="1"/>
  <c r="K118" i="1"/>
  <c r="K119" i="1"/>
  <c r="K120" i="1"/>
  <c r="K121" i="1"/>
  <c r="K122" i="1"/>
  <c r="K123" i="1"/>
  <c r="K124" i="1"/>
  <c r="K125" i="1"/>
  <c r="K126" i="1"/>
  <c r="K127" i="1"/>
  <c r="K128" i="1"/>
  <c r="K129" i="1"/>
  <c r="K130" i="1"/>
  <c r="K131" i="1"/>
  <c r="K133" i="1"/>
  <c r="K134" i="1"/>
  <c r="K195" i="1"/>
  <c r="K196" i="1"/>
  <c r="K197" i="1"/>
  <c r="K198" i="1"/>
  <c r="K199" i="1"/>
  <c r="K240" i="1"/>
  <c r="K241" i="1"/>
  <c r="K244" i="1"/>
  <c r="K245" i="1"/>
  <c r="K250" i="1"/>
  <c r="K251" i="1"/>
  <c r="K252" i="1"/>
  <c r="K253" i="1"/>
  <c r="K246" i="1"/>
  <c r="K254" i="1"/>
  <c r="K247" i="1"/>
  <c r="K248" i="1"/>
  <c r="K255" i="1"/>
  <c r="K256" i="1"/>
  <c r="K257" i="1"/>
  <c r="K258" i="1"/>
  <c r="K259" i="1"/>
  <c r="K260" i="1"/>
  <c r="K261" i="1"/>
  <c r="K262" i="1"/>
  <c r="K263" i="1"/>
  <c r="K268" i="1"/>
  <c r="K269" i="1"/>
  <c r="K270" i="1"/>
  <c r="K271" i="1"/>
  <c r="K272" i="1"/>
  <c r="K265" i="1"/>
  <c r="K266" i="1"/>
  <c r="K264" i="1"/>
  <c r="K273" i="1"/>
  <c r="K274" i="1"/>
  <c r="K275" i="1"/>
  <c r="K276" i="1"/>
  <c r="K277" i="1"/>
  <c r="K278" i="1"/>
  <c r="K279" i="1"/>
  <c r="K280" i="1"/>
  <c r="K281" i="1"/>
  <c r="K282" i="1"/>
  <c r="K283" i="1"/>
  <c r="K284" i="1"/>
  <c r="K285" i="1"/>
  <c r="K286" i="1"/>
  <c r="K287" i="1"/>
  <c r="K288" i="1"/>
  <c r="K289" i="1"/>
  <c r="K290" i="1"/>
  <c r="K291" i="1"/>
  <c r="K292" i="1"/>
  <c r="K293" i="1"/>
  <c r="K294" i="1"/>
  <c r="K297" i="1"/>
  <c r="K298" i="1"/>
  <c r="K299" i="1"/>
  <c r="K300" i="1"/>
  <c r="K301" i="1"/>
  <c r="K303" i="1"/>
  <c r="K304" i="1"/>
  <c r="K305" i="1"/>
  <c r="K306" i="1"/>
  <c r="K307" i="1"/>
  <c r="K308" i="1"/>
  <c r="K309" i="1"/>
  <c r="K310" i="1"/>
  <c r="K311" i="1"/>
  <c r="K312" i="1"/>
  <c r="K313" i="1"/>
  <c r="K334" i="1"/>
  <c r="K336" i="1"/>
  <c r="K333" i="1"/>
  <c r="K337" i="1"/>
  <c r="K338" i="1"/>
  <c r="K339" i="1"/>
  <c r="K340" i="1"/>
  <c r="K341" i="1"/>
  <c r="K342" i="1"/>
  <c r="K343" i="1"/>
  <c r="K345" i="1"/>
  <c r="K344" i="1"/>
  <c r="K346" i="1"/>
  <c r="K350" i="1"/>
  <c r="K351" i="1"/>
  <c r="K352" i="1"/>
  <c r="K353" i="1"/>
  <c r="K354" i="1"/>
  <c r="K355" i="1"/>
  <c r="K356" i="1"/>
  <c r="K357" i="1"/>
  <c r="K358" i="1"/>
  <c r="K359" i="1"/>
  <c r="K380" i="1"/>
  <c r="K381" i="1"/>
  <c r="K383" i="1"/>
  <c r="K385" i="1"/>
  <c r="K386" i="1"/>
  <c r="M386" i="1"/>
  <c r="K387" i="1"/>
  <c r="K388" i="1"/>
  <c r="K392" i="1"/>
  <c r="K393" i="1"/>
  <c r="K394" i="1"/>
  <c r="K396" i="1"/>
  <c r="K399" i="1"/>
  <c r="K400" i="1"/>
  <c r="M400" i="1"/>
  <c r="K401" i="1"/>
  <c r="K402" i="1"/>
  <c r="K403" i="1"/>
  <c r="K405" i="1"/>
  <c r="K407" i="1"/>
  <c r="K408" i="1"/>
  <c r="K409" i="1"/>
  <c r="M409" i="1"/>
  <c r="K411" i="1"/>
  <c r="M411" i="1"/>
  <c r="K414" i="1"/>
  <c r="K415" i="1"/>
  <c r="K416" i="1"/>
  <c r="K417" i="1"/>
  <c r="K418" i="1"/>
  <c r="K420" i="1"/>
  <c r="M420" i="1"/>
  <c r="K422" i="1"/>
  <c r="M429" i="1"/>
  <c r="M437" i="1"/>
  <c r="M445" i="1"/>
  <c r="M453" i="1"/>
  <c r="M461" i="1"/>
  <c r="M469" i="1"/>
  <c r="M478" i="1"/>
  <c r="M486" i="1"/>
  <c r="M495" i="1"/>
  <c r="K501" i="1"/>
  <c r="K502" i="1"/>
  <c r="K503" i="1"/>
  <c r="M503" i="1"/>
  <c r="K504" i="1"/>
  <c r="K505" i="1"/>
  <c r="K506" i="1"/>
  <c r="K507" i="1"/>
  <c r="K508" i="1"/>
  <c r="K509" i="1"/>
  <c r="K510" i="1"/>
  <c r="K511" i="1"/>
  <c r="M511" i="1"/>
  <c r="K512" i="1"/>
  <c r="K513" i="1"/>
  <c r="K514" i="1"/>
  <c r="K515" i="1"/>
  <c r="K517" i="1"/>
  <c r="K518" i="1"/>
  <c r="K519" i="1"/>
  <c r="K520" i="1"/>
  <c r="M520" i="1"/>
  <c r="K521" i="1"/>
  <c r="K522" i="1"/>
  <c r="K523" i="1"/>
  <c r="K524" i="1"/>
  <c r="K525" i="1"/>
  <c r="K526" i="1"/>
  <c r="K527" i="1"/>
  <c r="K571" i="1"/>
  <c r="K574" i="1"/>
  <c r="K575" i="1"/>
  <c r="K580" i="1"/>
  <c r="K581" i="1"/>
  <c r="K582" i="1"/>
  <c r="K583" i="1"/>
  <c r="K584" i="1"/>
  <c r="K585" i="1"/>
  <c r="K586" i="1"/>
  <c r="K587" i="1"/>
  <c r="K590" i="1"/>
  <c r="K591" i="1"/>
  <c r="K592" i="1"/>
  <c r="K593" i="1"/>
  <c r="K594" i="1"/>
  <c r="K595" i="1"/>
  <c r="K596" i="1"/>
  <c r="K597" i="1"/>
  <c r="K598" i="1"/>
  <c r="K599" i="1"/>
  <c r="K600" i="1"/>
  <c r="K601" i="1"/>
  <c r="K602" i="1"/>
  <c r="K603" i="1"/>
  <c r="K604" i="1"/>
  <c r="K605" i="1"/>
  <c r="K606" i="1"/>
  <c r="K607" i="1"/>
  <c r="K608" i="1"/>
  <c r="K609" i="1"/>
  <c r="K610" i="1"/>
  <c r="K611" i="1"/>
  <c r="K612" i="1"/>
  <c r="K613" i="1"/>
  <c r="K614" i="1"/>
  <c r="K615" i="1"/>
  <c r="K616" i="1"/>
  <c r="K617" i="1"/>
  <c r="K633" i="1"/>
  <c r="K634" i="1"/>
  <c r="K635" i="1"/>
  <c r="K636" i="1"/>
  <c r="K637" i="1"/>
  <c r="K638" i="1"/>
  <c r="K639" i="1"/>
  <c r="K640" i="1"/>
  <c r="K642" i="1"/>
  <c r="K643" i="1"/>
  <c r="K644" i="1"/>
  <c r="K645" i="1"/>
  <c r="K647" i="1"/>
  <c r="K648" i="1"/>
  <c r="K649" i="1"/>
  <c r="K650" i="1"/>
  <c r="K651" i="1"/>
  <c r="K652" i="1"/>
  <c r="K658" i="1"/>
  <c r="K659" i="1"/>
  <c r="K660" i="1"/>
  <c r="K661" i="1"/>
  <c r="K662" i="1"/>
  <c r="K663" i="1"/>
  <c r="K664" i="1"/>
  <c r="K665" i="1"/>
  <c r="K666" i="1"/>
  <c r="K667" i="1"/>
  <c r="K668" i="1"/>
  <c r="K669" i="1"/>
  <c r="K670" i="1"/>
  <c r="K671" i="1"/>
  <c r="K672" i="1"/>
  <c r="K673" i="1"/>
  <c r="K674" i="1"/>
  <c r="K675" i="1"/>
  <c r="K676" i="1"/>
  <c r="K677" i="1"/>
  <c r="K678" i="1"/>
  <c r="K679" i="1"/>
  <c r="K680" i="1"/>
  <c r="K681" i="1"/>
  <c r="K682" i="1"/>
  <c r="K683" i="1"/>
  <c r="K684" i="1"/>
  <c r="K685" i="1"/>
  <c r="K686" i="1"/>
  <c r="K687" i="1"/>
  <c r="K688" i="1"/>
  <c r="K689" i="1"/>
  <c r="K690" i="1"/>
  <c r="K691" i="1"/>
  <c r="K692" i="1"/>
  <c r="K693" i="1"/>
  <c r="K694" i="1"/>
  <c r="K695" i="1"/>
  <c r="K696" i="1"/>
  <c r="K697" i="1"/>
  <c r="K698" i="1"/>
  <c r="K699" i="1"/>
  <c r="K700" i="1"/>
  <c r="K701" i="1"/>
  <c r="K702" i="1"/>
  <c r="K703" i="1"/>
  <c r="K704" i="1"/>
  <c r="K705" i="1"/>
  <c r="K706" i="1"/>
  <c r="K707" i="1"/>
  <c r="K708" i="1"/>
  <c r="K709" i="1"/>
  <c r="K710" i="1"/>
  <c r="K711" i="1"/>
  <c r="K712" i="1"/>
  <c r="K713" i="1"/>
  <c r="K717" i="1"/>
  <c r="K718" i="1"/>
  <c r="K719" i="1"/>
  <c r="K726" i="1"/>
  <c r="K727" i="1"/>
  <c r="K728" i="1"/>
  <c r="K729" i="1"/>
  <c r="K730" i="1"/>
  <c r="K731" i="1"/>
  <c r="K732" i="1"/>
  <c r="K733" i="1"/>
  <c r="K734" i="1"/>
  <c r="K735" i="1"/>
  <c r="K736" i="1"/>
  <c r="K737" i="1"/>
  <c r="K741" i="1"/>
  <c r="K742" i="1"/>
  <c r="K743" i="1"/>
  <c r="K744" i="1"/>
  <c r="K745" i="1"/>
  <c r="K746" i="1"/>
  <c r="K747" i="1"/>
  <c r="K748" i="1"/>
  <c r="K749" i="1"/>
  <c r="K750" i="1"/>
  <c r="K751" i="1"/>
  <c r="K752" i="1"/>
  <c r="K753" i="1"/>
  <c r="K754" i="1"/>
  <c r="K755" i="1"/>
  <c r="K756" i="1"/>
  <c r="K757" i="1"/>
  <c r="K758" i="1"/>
  <c r="K759" i="1"/>
  <c r="K760" i="1"/>
  <c r="K761" i="1"/>
  <c r="K762" i="1"/>
  <c r="K763" i="1"/>
  <c r="K764" i="1"/>
  <c r="K765" i="1"/>
  <c r="K766" i="1"/>
  <c r="K767" i="1"/>
  <c r="K768" i="1"/>
  <c r="K769" i="1"/>
  <c r="K770" i="1"/>
  <c r="K771" i="1"/>
  <c r="K772" i="1"/>
  <c r="K773" i="1"/>
  <c r="K774" i="1"/>
  <c r="K778" i="1"/>
  <c r="K779" i="1"/>
  <c r="K780" i="1"/>
  <c r="K787" i="1"/>
  <c r="K788" i="1"/>
  <c r="K789" i="1"/>
  <c r="K790" i="1"/>
  <c r="K791" i="1"/>
  <c r="K792" i="1"/>
  <c r="K793" i="1"/>
  <c r="K794" i="1"/>
  <c r="K795" i="1"/>
  <c r="K796" i="1"/>
  <c r="K797" i="1"/>
  <c r="K798" i="1"/>
  <c r="K802" i="1"/>
  <c r="K803" i="1"/>
  <c r="K804" i="1"/>
  <c r="K805" i="1"/>
  <c r="K806" i="1"/>
  <c r="K807" i="1"/>
  <c r="K808" i="1"/>
  <c r="K809" i="1"/>
  <c r="K810" i="1"/>
  <c r="K811" i="1"/>
  <c r="K812" i="1"/>
  <c r="K813" i="1"/>
  <c r="K814" i="1"/>
  <c r="K815" i="1"/>
  <c r="K816" i="1"/>
  <c r="K817" i="1"/>
  <c r="K818" i="1"/>
  <c r="K819" i="1"/>
  <c r="K820" i="1"/>
  <c r="K821" i="1"/>
  <c r="K822" i="1"/>
  <c r="K823" i="1"/>
  <c r="K824" i="1"/>
  <c r="K825" i="1"/>
  <c r="K826" i="1"/>
  <c r="K827" i="1"/>
  <c r="K828" i="1"/>
  <c r="K829" i="1"/>
  <c r="K830" i="1"/>
  <c r="K831" i="1"/>
  <c r="K832" i="1"/>
  <c r="K833" i="1"/>
  <c r="K834" i="1"/>
  <c r="K835" i="1"/>
  <c r="K876" i="1"/>
  <c r="K877" i="1"/>
  <c r="K878" i="1"/>
  <c r="K879" i="1"/>
  <c r="K880" i="1"/>
  <c r="K893" i="1"/>
  <c r="K894" i="1"/>
  <c r="K895" i="1"/>
  <c r="K896" i="1"/>
  <c r="K897" i="1"/>
  <c r="K898" i="1"/>
  <c r="K899" i="1"/>
  <c r="K900" i="1"/>
  <c r="K901" i="1"/>
  <c r="K902" i="1"/>
  <c r="K903" i="1"/>
  <c r="K904" i="1"/>
  <c r="K905" i="1"/>
  <c r="K906" i="1"/>
  <c r="K907" i="1"/>
  <c r="K908" i="1"/>
  <c r="K913" i="1"/>
  <c r="K914" i="1"/>
  <c r="K915" i="1"/>
  <c r="K916" i="1"/>
  <c r="K917" i="1"/>
  <c r="K918" i="1"/>
  <c r="K919" i="1"/>
  <c r="K920" i="1"/>
  <c r="K921" i="1"/>
  <c r="K922" i="1"/>
  <c r="K923" i="1"/>
  <c r="K924" i="1"/>
  <c r="K925" i="1"/>
  <c r="K926" i="1"/>
  <c r="K927" i="1"/>
  <c r="K928" i="1"/>
  <c r="K929" i="1"/>
  <c r="K930" i="1"/>
  <c r="K931" i="1"/>
  <c r="K932" i="1"/>
  <c r="K933" i="1"/>
  <c r="K934" i="1"/>
  <c r="K935" i="1"/>
  <c r="K936" i="1"/>
  <c r="K937" i="1"/>
  <c r="K938" i="1"/>
  <c r="K939" i="1"/>
  <c r="K940" i="1"/>
  <c r="K941" i="1"/>
  <c r="K942" i="1"/>
  <c r="K943" i="1"/>
  <c r="K944" i="1"/>
  <c r="K945" i="1"/>
  <c r="K946" i="1"/>
  <c r="K947" i="1"/>
  <c r="K948" i="1"/>
  <c r="K949" i="1"/>
  <c r="K950" i="1"/>
  <c r="K951" i="1"/>
  <c r="K952" i="1"/>
  <c r="K953" i="1"/>
  <c r="K954" i="1"/>
  <c r="K955" i="1"/>
  <c r="K956" i="1"/>
  <c r="K957" i="1"/>
  <c r="K959" i="1"/>
  <c r="K962" i="1"/>
  <c r="K963" i="1"/>
  <c r="K966" i="1"/>
  <c r="K967" i="1"/>
  <c r="K968" i="1"/>
  <c r="K969" i="1"/>
  <c r="K970" i="1"/>
  <c r="K971" i="1"/>
  <c r="K972" i="1"/>
  <c r="K973" i="1"/>
  <c r="K974" i="1"/>
  <c r="K975" i="1"/>
  <c r="K977" i="1"/>
  <c r="K980" i="1"/>
  <c r="K981" i="1"/>
  <c r="K984" i="1"/>
  <c r="K985" i="1"/>
  <c r="K986" i="1"/>
  <c r="K987" i="1"/>
  <c r="K988" i="1"/>
  <c r="K989" i="1"/>
  <c r="K990" i="1"/>
  <c r="K991" i="1"/>
  <c r="K992" i="1"/>
  <c r="K993" i="1"/>
  <c r="K994" i="1"/>
  <c r="K998" i="1"/>
  <c r="K999" i="1"/>
  <c r="K1002" i="1"/>
  <c r="K1003" i="1"/>
  <c r="K1004" i="1"/>
  <c r="K1005" i="1"/>
  <c r="K1006" i="1"/>
  <c r="K1007" i="1"/>
  <c r="K1008" i="1"/>
  <c r="K1009" i="1"/>
  <c r="K1010" i="1"/>
  <c r="K1011" i="1"/>
  <c r="K1015" i="1"/>
  <c r="K1017" i="1"/>
  <c r="K1018" i="1"/>
  <c r="K1016" i="1"/>
  <c r="K1020" i="1"/>
  <c r="K1021" i="1"/>
  <c r="K1022" i="1"/>
  <c r="K1023" i="1"/>
  <c r="K1024" i="1"/>
  <c r="K1025" i="1"/>
  <c r="K1026" i="1"/>
  <c r="K1027" i="1"/>
  <c r="K1028" i="1"/>
  <c r="K1029" i="1"/>
  <c r="K1030" i="1"/>
  <c r="K1032" i="1"/>
  <c r="K1035" i="1"/>
  <c r="K1039" i="1"/>
  <c r="K1040" i="1"/>
  <c r="K1041" i="1"/>
  <c r="K1043" i="1"/>
  <c r="K1044" i="1"/>
  <c r="K1042" i="1"/>
  <c r="K1045" i="1"/>
  <c r="K1046" i="1"/>
  <c r="K1047" i="1"/>
  <c r="K1048" i="1"/>
  <c r="K1052" i="1"/>
  <c r="K1057" i="1"/>
  <c r="K1058" i="1"/>
  <c r="K1059" i="1"/>
  <c r="K1060" i="1"/>
  <c r="K1061" i="1"/>
  <c r="K1062" i="1"/>
  <c r="K1063" i="1"/>
  <c r="K1064" i="1"/>
  <c r="K1065" i="1"/>
  <c r="K1066" i="1"/>
  <c r="K1067" i="1"/>
  <c r="K1081" i="1"/>
  <c r="K1082" i="1"/>
  <c r="K1083" i="1"/>
  <c r="K1101" i="1"/>
  <c r="K1104" i="1"/>
  <c r="K1108" i="1"/>
  <c r="K1109" i="1"/>
  <c r="K1110" i="1"/>
  <c r="K1111" i="1"/>
  <c r="K1113" i="1"/>
  <c r="K1114" i="1"/>
  <c r="K1115" i="1"/>
  <c r="C4" i="1"/>
  <c r="A4" i="1"/>
  <c r="A10" i="1"/>
  <c r="C7" i="1"/>
  <c r="C5" i="1"/>
  <c r="A6" i="1"/>
  <c r="A7" i="1"/>
  <c r="A8" i="1"/>
  <c r="A3" i="1"/>
  <c r="A9" i="1"/>
  <c r="C3" i="1"/>
  <c r="C2" i="1"/>
  <c r="A5" i="1"/>
  <c r="M377" i="1"/>
  <c r="M203" i="1"/>
  <c r="M373" i="1"/>
  <c r="M171" i="1"/>
  <c r="M408" i="1"/>
  <c r="M137" i="1"/>
  <c r="M396" i="1"/>
  <c r="M407" i="1"/>
  <c r="M418" i="1"/>
  <c r="M501" i="1"/>
  <c r="M509" i="1"/>
  <c r="M523" i="1"/>
  <c r="M506" i="1"/>
  <c r="M415" i="1"/>
  <c r="M385" i="1"/>
  <c r="E46" i="3"/>
  <c r="M517" i="1"/>
  <c r="M475" i="1"/>
  <c r="M15" i="1"/>
  <c r="M12" i="1"/>
  <c r="M530" i="1"/>
  <c r="M541" i="1"/>
  <c r="M549" i="1"/>
  <c r="M182" i="1"/>
  <c r="M163" i="1"/>
  <c r="M546" i="1"/>
  <c r="M555" i="1"/>
  <c r="M566" i="1"/>
  <c r="E49" i="3"/>
  <c r="M151" i="1"/>
  <c r="M158" i="1"/>
  <c r="M155" i="1"/>
  <c r="M136" i="1"/>
  <c r="M159" i="1"/>
  <c r="M394" i="1"/>
  <c r="M13" i="1"/>
  <c r="M532" i="1"/>
  <c r="M543" i="1"/>
  <c r="M551" i="1"/>
  <c r="M190" i="1"/>
  <c r="M554" i="1"/>
  <c r="M440" i="1"/>
  <c r="M553" i="1"/>
  <c r="M161" i="1"/>
  <c r="M295" i="1"/>
  <c r="M442" i="1"/>
  <c r="M477" i="1"/>
  <c r="M547" i="1"/>
  <c r="M154" i="1"/>
  <c r="M426" i="1"/>
  <c r="M193" i="1"/>
  <c r="M383" i="1"/>
  <c r="M443" i="1"/>
  <c r="M619" i="1"/>
  <c r="M882" i="1"/>
  <c r="M89" i="1"/>
  <c r="M135" i="1"/>
  <c r="M881" i="1"/>
  <c r="M527" i="1"/>
  <c r="M620" i="1"/>
  <c r="M519" i="1"/>
  <c r="M510" i="1"/>
  <c r="M502" i="1"/>
  <c r="M494" i="1"/>
  <c r="M485" i="1"/>
  <c r="M419" i="1"/>
  <c r="M17" i="1"/>
  <c r="M25" i="1"/>
  <c r="M59" i="1"/>
  <c r="M70" i="1"/>
  <c r="M78" i="1"/>
  <c r="M86" i="1"/>
  <c r="M94" i="1"/>
  <c r="M102" i="1"/>
  <c r="M110" i="1"/>
  <c r="M143" i="1"/>
  <c r="M414" i="1"/>
  <c r="M431" i="1"/>
  <c r="M439" i="1"/>
  <c r="M456" i="1"/>
  <c r="M488" i="1"/>
  <c r="M522" i="1"/>
  <c r="M550" i="1"/>
  <c r="M563" i="1"/>
  <c r="M149" i="1"/>
  <c r="M152" i="1"/>
  <c r="M528" i="1"/>
  <c r="M529" i="1"/>
  <c r="M468" i="1"/>
  <c r="M314" i="1"/>
  <c r="M194" i="1"/>
  <c r="M150" i="1"/>
  <c r="M179" i="1"/>
  <c r="M460" i="1"/>
  <c r="M399" i="1"/>
  <c r="M539" i="1"/>
  <c r="M526" i="1"/>
  <c r="M513" i="1"/>
  <c r="M471" i="1"/>
  <c r="M435" i="1"/>
  <c r="M423" i="1"/>
  <c r="M542" i="1"/>
  <c r="M35" i="1"/>
  <c r="M43" i="1"/>
  <c r="M51" i="1"/>
  <c r="M118" i="1"/>
  <c r="M126" i="1"/>
  <c r="M134" i="1"/>
  <c r="M518" i="1"/>
  <c r="M505" i="1"/>
  <c r="M451" i="1"/>
  <c r="M427" i="1"/>
  <c r="M493" i="1"/>
  <c r="M480" i="1"/>
  <c r="M388" i="1"/>
  <c r="M538" i="1"/>
  <c r="M185" i="1"/>
  <c r="M347" i="1"/>
  <c r="M392" i="1"/>
  <c r="M424" i="1"/>
  <c r="M448" i="1"/>
  <c r="M481" i="1"/>
  <c r="M514" i="1"/>
  <c r="M570" i="1"/>
  <c r="M623" i="1"/>
  <c r="M1115" i="1"/>
  <c r="M618" i="1"/>
  <c r="M402" i="1"/>
  <c r="M169" i="1"/>
  <c r="M191" i="1"/>
  <c r="M272" i="1"/>
  <c r="M277" i="1"/>
  <c r="M285" i="1"/>
  <c r="M293" i="1"/>
  <c r="M348" i="1"/>
  <c r="M393" i="1"/>
  <c r="M425" i="1"/>
  <c r="M433" i="1"/>
  <c r="M449" i="1"/>
  <c r="M458" i="1"/>
  <c r="M482" i="1"/>
  <c r="M491" i="1"/>
  <c r="M515" i="1"/>
  <c r="M524" i="1"/>
  <c r="M534" i="1"/>
  <c r="M571" i="1"/>
  <c r="M585" i="1"/>
  <c r="M595" i="1"/>
  <c r="M603" i="1"/>
  <c r="M611" i="1"/>
  <c r="M624" i="1"/>
  <c r="M634" i="1"/>
  <c r="M643" i="1"/>
  <c r="M652" i="1"/>
  <c r="M665" i="1"/>
  <c r="M673" i="1"/>
  <c r="M681" i="1"/>
  <c r="M689" i="1"/>
  <c r="M697" i="1"/>
  <c r="M705" i="1"/>
  <c r="M713" i="1"/>
  <c r="M730" i="1"/>
  <c r="M741" i="1"/>
  <c r="M1054" i="1"/>
  <c r="M239" i="1"/>
  <c r="M20" i="1"/>
  <c r="M28" i="1"/>
  <c r="M38" i="1"/>
  <c r="M162" i="1"/>
  <c r="M170" i="1"/>
  <c r="M192" i="1"/>
  <c r="M261" i="1"/>
  <c r="M265" i="1"/>
  <c r="M278" i="1"/>
  <c r="M286" i="1"/>
  <c r="M294" i="1"/>
  <c r="M304" i="1"/>
  <c r="M312" i="1"/>
  <c r="M323" i="1"/>
  <c r="M331" i="1"/>
  <c r="M340" i="1"/>
  <c r="M346" i="1"/>
  <c r="M357" i="1"/>
  <c r="M363" i="1"/>
  <c r="M375" i="1"/>
  <c r="M381" i="1"/>
  <c r="M405" i="1"/>
  <c r="M417" i="1"/>
  <c r="M434" i="1"/>
  <c r="M450" i="1"/>
  <c r="M459" i="1"/>
  <c r="M466" i="1"/>
  <c r="M483" i="1"/>
  <c r="M492" i="1"/>
  <c r="M500" i="1"/>
  <c r="M508" i="1"/>
  <c r="M525" i="1"/>
  <c r="M537" i="1"/>
  <c r="M545" i="1"/>
  <c r="M562" i="1"/>
  <c r="M574" i="1"/>
  <c r="M586" i="1"/>
  <c r="M596" i="1"/>
  <c r="M604" i="1"/>
  <c r="M612" i="1"/>
  <c r="M625" i="1"/>
  <c r="M635" i="1"/>
  <c r="M644" i="1"/>
  <c r="M658" i="1"/>
  <c r="M666" i="1"/>
  <c r="M674" i="1"/>
  <c r="M682" i="1"/>
  <c r="M690" i="1"/>
  <c r="M698" i="1"/>
  <c r="M706" i="1"/>
  <c r="M717" i="1"/>
  <c r="M731" i="1"/>
  <c r="M742" i="1"/>
  <c r="M750" i="1"/>
  <c r="M758" i="1"/>
  <c r="M766" i="1"/>
  <c r="M774" i="1"/>
  <c r="M896" i="1"/>
  <c r="M904" i="1"/>
  <c r="M916" i="1"/>
  <c r="M924" i="1"/>
  <c r="M932" i="1"/>
  <c r="M940" i="1"/>
  <c r="M948" i="1"/>
  <c r="M956" i="1"/>
  <c r="M969" i="1"/>
  <c r="M980" i="1"/>
  <c r="M990" i="1"/>
  <c r="M1003" i="1"/>
  <c r="M1011" i="1"/>
  <c r="M1022" i="1"/>
  <c r="M1030" i="1"/>
  <c r="M1042" i="1"/>
  <c r="M1055" i="1"/>
  <c r="M145" i="1"/>
  <c r="M146" i="1"/>
  <c r="M160" i="1"/>
  <c r="M558" i="1"/>
  <c r="M14" i="1"/>
  <c r="M22" i="1"/>
  <c r="M48" i="1"/>
  <c r="M56" i="1"/>
  <c r="M75" i="1"/>
  <c r="M91" i="1"/>
  <c r="M99" i="1"/>
  <c r="M180" i="1"/>
  <c r="M186" i="1"/>
  <c r="M200" i="1"/>
  <c r="M883" i="1"/>
  <c r="M57" i="1"/>
  <c r="M76" i="1"/>
  <c r="M84" i="1"/>
  <c r="M141" i="1"/>
  <c r="M16" i="1"/>
  <c r="M24" i="1"/>
  <c r="M33" i="1"/>
  <c r="M42" i="1"/>
  <c r="M50" i="1"/>
  <c r="M58" i="1"/>
  <c r="M69" i="1"/>
  <c r="M77" i="1"/>
  <c r="M85" i="1"/>
  <c r="M93" i="1"/>
  <c r="M101" i="1"/>
  <c r="M109" i="1"/>
  <c r="M125" i="1"/>
  <c r="M142" i="1"/>
  <c r="M622" i="1"/>
  <c r="M403" i="1"/>
  <c r="M432" i="1"/>
  <c r="M457" i="1"/>
  <c r="M560" i="1"/>
  <c r="M177" i="1"/>
  <c r="M788" i="1"/>
  <c r="M796" i="1"/>
  <c r="M807" i="1"/>
  <c r="M815" i="1"/>
  <c r="M823" i="1"/>
  <c r="M831" i="1"/>
  <c r="M845" i="1"/>
  <c r="M855" i="1"/>
  <c r="M863" i="1"/>
  <c r="M871" i="1"/>
  <c r="M879" i="1"/>
  <c r="M1064" i="1"/>
  <c r="M1108" i="1"/>
  <c r="M31" i="1"/>
  <c r="M40" i="1"/>
  <c r="M67" i="1"/>
  <c r="M83" i="1"/>
  <c r="M107" i="1"/>
  <c r="M115" i="1"/>
  <c r="M123" i="1"/>
  <c r="M131" i="1"/>
  <c r="M172" i="1"/>
  <c r="M23" i="1"/>
  <c r="M32" i="1"/>
  <c r="M41" i="1"/>
  <c r="M49" i="1"/>
  <c r="M68" i="1"/>
  <c r="M92" i="1"/>
  <c r="M100" i="1"/>
  <c r="M108" i="1"/>
  <c r="M116" i="1"/>
  <c r="M124" i="1"/>
  <c r="M132" i="1"/>
  <c r="M140" i="1"/>
  <c r="M178" i="1"/>
  <c r="M184" i="1"/>
  <c r="M198" i="1"/>
  <c r="M271" i="1"/>
  <c r="M276" i="1"/>
  <c r="M284" i="1"/>
  <c r="M292" i="1"/>
  <c r="M301" i="1"/>
  <c r="M310" i="1"/>
  <c r="M320" i="1"/>
  <c r="M329" i="1"/>
  <c r="M338" i="1"/>
  <c r="M355" i="1"/>
  <c r="M365" i="1"/>
  <c r="M372" i="1"/>
  <c r="M584" i="1"/>
  <c r="M594" i="1"/>
  <c r="M602" i="1"/>
  <c r="M610" i="1"/>
  <c r="M633" i="1"/>
  <c r="M642" i="1"/>
  <c r="M651" i="1"/>
  <c r="M664" i="1"/>
  <c r="M672" i="1"/>
  <c r="M680" i="1"/>
  <c r="M688" i="1"/>
  <c r="M696" i="1"/>
  <c r="M704" i="1"/>
  <c r="M712" i="1"/>
  <c r="M729" i="1"/>
  <c r="M737" i="1"/>
  <c r="M748" i="1"/>
  <c r="M756" i="1"/>
  <c r="M764" i="1"/>
  <c r="M772" i="1"/>
  <c r="M786" i="1"/>
  <c r="M794" i="1"/>
  <c r="M805" i="1"/>
  <c r="M813" i="1"/>
  <c r="M821" i="1"/>
  <c r="M829" i="1"/>
  <c r="M839" i="1"/>
  <c r="M851" i="1"/>
  <c r="M861" i="1"/>
  <c r="M869" i="1"/>
  <c r="M877" i="1"/>
  <c r="M894" i="1"/>
  <c r="M902" i="1"/>
  <c r="M914" i="1"/>
  <c r="M922" i="1"/>
  <c r="M930" i="1"/>
  <c r="M938" i="1"/>
  <c r="M946" i="1"/>
  <c r="M954" i="1"/>
  <c r="M967" i="1"/>
  <c r="M975" i="1"/>
  <c r="M988" i="1"/>
  <c r="M999" i="1"/>
  <c r="M1009" i="1"/>
  <c r="M1020" i="1"/>
  <c r="M1028" i="1"/>
  <c r="M1043" i="1"/>
  <c r="M1052" i="1"/>
  <c r="M1062" i="1"/>
  <c r="M1103" i="1"/>
  <c r="M117" i="1"/>
  <c r="M133" i="1"/>
  <c r="M199" i="1"/>
  <c r="M303" i="1"/>
  <c r="M311" i="1"/>
  <c r="M321" i="1"/>
  <c r="M330" i="1"/>
  <c r="M339" i="1"/>
  <c r="M356" i="1"/>
  <c r="M366" i="1"/>
  <c r="M374" i="1"/>
  <c r="M380" i="1"/>
  <c r="M404" i="1"/>
  <c r="M416" i="1"/>
  <c r="M441" i="1"/>
  <c r="M465" i="1"/>
  <c r="M474" i="1"/>
  <c r="M499" i="1"/>
  <c r="M507" i="1"/>
  <c r="M544" i="1"/>
  <c r="M552" i="1"/>
  <c r="M561" i="1"/>
  <c r="M749" i="1"/>
  <c r="M757" i="1"/>
  <c r="M765" i="1"/>
  <c r="M773" i="1"/>
  <c r="M787" i="1"/>
  <c r="M795" i="1"/>
  <c r="M806" i="1"/>
  <c r="M814" i="1"/>
  <c r="M822" i="1"/>
  <c r="M830" i="1"/>
  <c r="M844" i="1"/>
  <c r="M854" i="1"/>
  <c r="M862" i="1"/>
  <c r="M870" i="1"/>
  <c r="M878" i="1"/>
  <c r="M895" i="1"/>
  <c r="M903" i="1"/>
  <c r="M915" i="1"/>
  <c r="M923" i="1"/>
  <c r="M931" i="1"/>
  <c r="M939" i="1"/>
  <c r="M947" i="1"/>
  <c r="M955" i="1"/>
  <c r="M968" i="1"/>
  <c r="M977" i="1"/>
  <c r="M989" i="1"/>
  <c r="M1002" i="1"/>
  <c r="M1010" i="1"/>
  <c r="M1021" i="1"/>
  <c r="M1029" i="1"/>
  <c r="M1044" i="1"/>
  <c r="M1063" i="1"/>
  <c r="M1104" i="1"/>
  <c r="I8" i="1"/>
  <c r="M26" i="1"/>
  <c r="M36" i="1"/>
  <c r="M44" i="1"/>
  <c r="M52" i="1"/>
  <c r="M60" i="1"/>
  <c r="M71" i="1"/>
  <c r="M79" i="1"/>
  <c r="M87" i="1"/>
  <c r="M95" i="1"/>
  <c r="M103" i="1"/>
  <c r="M111" i="1"/>
  <c r="M119" i="1"/>
  <c r="M127" i="1"/>
  <c r="M165" i="1"/>
  <c r="M181" i="1"/>
  <c r="M187" i="1"/>
  <c r="M19" i="1"/>
  <c r="M27" i="1"/>
  <c r="M37" i="1"/>
  <c r="M45" i="1"/>
  <c r="M53" i="1"/>
  <c r="M64" i="1"/>
  <c r="M72" i="1"/>
  <c r="M80" i="1"/>
  <c r="M88" i="1"/>
  <c r="M96" i="1"/>
  <c r="M104" i="1"/>
  <c r="M112" i="1"/>
  <c r="M120" i="1"/>
  <c r="M128" i="1"/>
  <c r="M166" i="1"/>
  <c r="M174" i="1"/>
  <c r="M188" i="1"/>
  <c r="M195" i="1"/>
  <c r="M46" i="1"/>
  <c r="M54" i="1"/>
  <c r="M65" i="1"/>
  <c r="M73" i="1"/>
  <c r="M81" i="1"/>
  <c r="M97" i="1"/>
  <c r="M105" i="1"/>
  <c r="M113" i="1"/>
  <c r="M121" i="1"/>
  <c r="M129" i="1"/>
  <c r="M144" i="1"/>
  <c r="M167" i="1"/>
  <c r="M175" i="1"/>
  <c r="M183" i="1"/>
  <c r="M189" i="1"/>
  <c r="M21" i="1"/>
  <c r="M30" i="1"/>
  <c r="M39" i="1"/>
  <c r="M47" i="1"/>
  <c r="M55" i="1"/>
  <c r="M66" i="1"/>
  <c r="M74" i="1"/>
  <c r="M82" i="1"/>
  <c r="M90" i="1"/>
  <c r="M98" i="1"/>
  <c r="M106" i="1"/>
  <c r="M114" i="1"/>
  <c r="M122" i="1"/>
  <c r="M130" i="1"/>
  <c r="M153" i="1"/>
  <c r="M168" i="1"/>
  <c r="M176" i="1"/>
  <c r="M196" i="1"/>
  <c r="M240" i="1"/>
  <c r="M1049" i="1"/>
  <c r="M262" i="1"/>
  <c r="M266" i="1"/>
  <c r="M279" i="1"/>
  <c r="M287" i="1"/>
  <c r="M305" i="1"/>
  <c r="M313" i="1"/>
  <c r="M324" i="1"/>
  <c r="M332" i="1"/>
  <c r="M341" i="1"/>
  <c r="M350" i="1"/>
  <c r="M358" i="1"/>
  <c r="M368" i="1"/>
  <c r="M376" i="1"/>
  <c r="M575" i="1"/>
  <c r="M587" i="1"/>
  <c r="M597" i="1"/>
  <c r="M605" i="1"/>
  <c r="M613" i="1"/>
  <c r="M627" i="1"/>
  <c r="M636" i="1"/>
  <c r="M645" i="1"/>
  <c r="M659" i="1"/>
  <c r="M667" i="1"/>
  <c r="M675" i="1"/>
  <c r="M683" i="1"/>
  <c r="M691" i="1"/>
  <c r="M699" i="1"/>
  <c r="M707" i="1"/>
  <c r="M718" i="1"/>
  <c r="M732" i="1"/>
  <c r="M743" i="1"/>
  <c r="M751" i="1"/>
  <c r="M759" i="1"/>
  <c r="M767" i="1"/>
  <c r="M778" i="1"/>
  <c r="M789" i="1"/>
  <c r="M797" i="1"/>
  <c r="M808" i="1"/>
  <c r="M816" i="1"/>
  <c r="M824" i="1"/>
  <c r="M832" i="1"/>
  <c r="M846" i="1"/>
  <c r="M856" i="1"/>
  <c r="M864" i="1"/>
  <c r="M872" i="1"/>
  <c r="M880" i="1"/>
  <c r="M897" i="1"/>
  <c r="M905" i="1"/>
  <c r="M917" i="1"/>
  <c r="M925" i="1"/>
  <c r="M933" i="1"/>
  <c r="M941" i="1"/>
  <c r="M949" i="1"/>
  <c r="M957" i="1"/>
  <c r="M970" i="1"/>
  <c r="M981" i="1"/>
  <c r="M991" i="1"/>
  <c r="M1004" i="1"/>
  <c r="M1013" i="1"/>
  <c r="M1023" i="1"/>
  <c r="M1032" i="1"/>
  <c r="M1045" i="1"/>
  <c r="M1057" i="1"/>
  <c r="M1065" i="1"/>
  <c r="M1109" i="1"/>
  <c r="M263" i="1"/>
  <c r="M264" i="1"/>
  <c r="M280" i="1"/>
  <c r="M288" i="1"/>
  <c r="M297" i="1"/>
  <c r="M306" i="1"/>
  <c r="M325" i="1"/>
  <c r="M334" i="1"/>
  <c r="M342" i="1"/>
  <c r="M351" i="1"/>
  <c r="M359" i="1"/>
  <c r="M369" i="1"/>
  <c r="M580" i="1"/>
  <c r="M590" i="1"/>
  <c r="M598" i="1"/>
  <c r="M606" i="1"/>
  <c r="M614" i="1"/>
  <c r="M628" i="1"/>
  <c r="M637" i="1"/>
  <c r="M647" i="1"/>
  <c r="M660" i="1"/>
  <c r="M668" i="1"/>
  <c r="M676" i="1"/>
  <c r="M684" i="1"/>
  <c r="M692" i="1"/>
  <c r="M700" i="1"/>
  <c r="M708" i="1"/>
  <c r="M719" i="1"/>
  <c r="M733" i="1"/>
  <c r="M744" i="1"/>
  <c r="M752" i="1"/>
  <c r="M760" i="1"/>
  <c r="M768" i="1"/>
  <c r="M779" i="1"/>
  <c r="M790" i="1"/>
  <c r="M798" i="1"/>
  <c r="M809" i="1"/>
  <c r="M817" i="1"/>
  <c r="M825" i="1"/>
  <c r="M833" i="1"/>
  <c r="M847" i="1"/>
  <c r="M857" i="1"/>
  <c r="M865" i="1"/>
  <c r="M873" i="1"/>
  <c r="M889" i="1"/>
  <c r="M898" i="1"/>
  <c r="M906" i="1"/>
  <c r="M918" i="1"/>
  <c r="M926" i="1"/>
  <c r="M934" i="1"/>
  <c r="M942" i="1"/>
  <c r="M950" i="1"/>
  <c r="M959" i="1"/>
  <c r="M971" i="1"/>
  <c r="M984" i="1"/>
  <c r="M992" i="1"/>
  <c r="M1005" i="1"/>
  <c r="M1015" i="1"/>
  <c r="M1024" i="1"/>
  <c r="M1035" i="1"/>
  <c r="M1046" i="1"/>
  <c r="M1058" i="1"/>
  <c r="M1066" i="1"/>
  <c r="M1081" i="1"/>
  <c r="M1110" i="1"/>
  <c r="M164" i="1"/>
  <c r="M268" i="1"/>
  <c r="M273" i="1"/>
  <c r="M281" i="1"/>
  <c r="M289" i="1"/>
  <c r="M298" i="1"/>
  <c r="M307" i="1"/>
  <c r="M317" i="1"/>
  <c r="M326" i="1"/>
  <c r="M336" i="1"/>
  <c r="M343" i="1"/>
  <c r="M352" i="1"/>
  <c r="M360" i="1"/>
  <c r="M370" i="1"/>
  <c r="M581" i="1"/>
  <c r="M591" i="1"/>
  <c r="M599" i="1"/>
  <c r="M607" i="1"/>
  <c r="M615" i="1"/>
  <c r="M629" i="1"/>
  <c r="M638" i="1"/>
  <c r="M648" i="1"/>
  <c r="M661" i="1"/>
  <c r="M669" i="1"/>
  <c r="M677" i="1"/>
  <c r="M685" i="1"/>
  <c r="M693" i="1"/>
  <c r="M701" i="1"/>
  <c r="M709" i="1"/>
  <c r="M726" i="1"/>
  <c r="M734" i="1"/>
  <c r="M745" i="1"/>
  <c r="M753" i="1"/>
  <c r="M761" i="1"/>
  <c r="M769" i="1"/>
  <c r="M780" i="1"/>
  <c r="M791" i="1"/>
  <c r="M802" i="1"/>
  <c r="M810" i="1"/>
  <c r="M818" i="1"/>
  <c r="M826" i="1"/>
  <c r="M834" i="1"/>
  <c r="M848" i="1"/>
  <c r="M858" i="1"/>
  <c r="M866" i="1"/>
  <c r="M874" i="1"/>
  <c r="M890" i="1"/>
  <c r="M899" i="1"/>
  <c r="M907" i="1"/>
  <c r="M919" i="1"/>
  <c r="M927" i="1"/>
  <c r="M935" i="1"/>
  <c r="M943" i="1"/>
  <c r="M951" i="1"/>
  <c r="M962" i="1"/>
  <c r="M972" i="1"/>
  <c r="M985" i="1"/>
  <c r="M993" i="1"/>
  <c r="M1006" i="1"/>
  <c r="M1017" i="1"/>
  <c r="M1025" i="1"/>
  <c r="M1039" i="1"/>
  <c r="M1047" i="1"/>
  <c r="M1059" i="1"/>
  <c r="M1067" i="1"/>
  <c r="M1082" i="1"/>
  <c r="M1111" i="1"/>
  <c r="M960" i="1"/>
  <c r="M269" i="1"/>
  <c r="M274" i="1"/>
  <c r="M282" i="1"/>
  <c r="M290" i="1"/>
  <c r="M299" i="1"/>
  <c r="M308" i="1"/>
  <c r="M318" i="1"/>
  <c r="M327" i="1"/>
  <c r="M333" i="1"/>
  <c r="M344" i="1"/>
  <c r="M353" i="1"/>
  <c r="M361" i="1"/>
  <c r="M371" i="1"/>
  <c r="M387" i="1"/>
  <c r="M401" i="1"/>
  <c r="M422" i="1"/>
  <c r="M430" i="1"/>
  <c r="M438" i="1"/>
  <c r="M446" i="1"/>
  <c r="M455" i="1"/>
  <c r="M462" i="1"/>
  <c r="M470" i="1"/>
  <c r="M479" i="1"/>
  <c r="M487" i="1"/>
  <c r="M496" i="1"/>
  <c r="M504" i="1"/>
  <c r="M512" i="1"/>
  <c r="M521" i="1"/>
  <c r="M568" i="1"/>
  <c r="M582" i="1"/>
  <c r="M592" i="1"/>
  <c r="M600" i="1"/>
  <c r="M608" i="1"/>
  <c r="M616" i="1"/>
  <c r="M630" i="1"/>
  <c r="M639" i="1"/>
  <c r="M649" i="1"/>
  <c r="M662" i="1"/>
  <c r="M670" i="1"/>
  <c r="M678" i="1"/>
  <c r="M686" i="1"/>
  <c r="M694" i="1"/>
  <c r="M702" i="1"/>
  <c r="M710" i="1"/>
  <c r="M727" i="1"/>
  <c r="M735" i="1"/>
  <c r="M746" i="1"/>
  <c r="M754" i="1"/>
  <c r="M762" i="1"/>
  <c r="M770" i="1"/>
  <c r="M784" i="1"/>
  <c r="M792" i="1"/>
  <c r="M803" i="1"/>
  <c r="M811" i="1"/>
  <c r="M819" i="1"/>
  <c r="M827" i="1"/>
  <c r="M835" i="1"/>
  <c r="M849" i="1"/>
  <c r="M859" i="1"/>
  <c r="M867" i="1"/>
  <c r="M875" i="1"/>
  <c r="M891" i="1"/>
  <c r="M900" i="1"/>
  <c r="M908" i="1"/>
  <c r="M920" i="1"/>
  <c r="M928" i="1"/>
  <c r="M936" i="1"/>
  <c r="M944" i="1"/>
  <c r="M952" i="1"/>
  <c r="M963" i="1"/>
  <c r="M973" i="1"/>
  <c r="M986" i="1"/>
  <c r="M994" i="1"/>
  <c r="M1007" i="1"/>
  <c r="M1018" i="1"/>
  <c r="M1026" i="1"/>
  <c r="M1040" i="1"/>
  <c r="M1048" i="1"/>
  <c r="M1060" i="1"/>
  <c r="M1083" i="1"/>
  <c r="M1113" i="1"/>
  <c r="M197" i="1"/>
  <c r="M270" i="1"/>
  <c r="M275" i="1"/>
  <c r="M283" i="1"/>
  <c r="M291" i="1"/>
  <c r="M300" i="1"/>
  <c r="M309" i="1"/>
  <c r="M319" i="1"/>
  <c r="M328" i="1"/>
  <c r="M337" i="1"/>
  <c r="M345" i="1"/>
  <c r="M354" i="1"/>
  <c r="M362" i="1"/>
  <c r="M364" i="1"/>
  <c r="M569" i="1"/>
  <c r="M583" i="1"/>
  <c r="M593" i="1"/>
  <c r="M601" i="1"/>
  <c r="M609" i="1"/>
  <c r="M617" i="1"/>
  <c r="M632" i="1"/>
  <c r="M640" i="1"/>
  <c r="M650" i="1"/>
  <c r="M663" i="1"/>
  <c r="M671" i="1"/>
  <c r="M679" i="1"/>
  <c r="M687" i="1"/>
  <c r="M695" i="1"/>
  <c r="M703" i="1"/>
  <c r="M711" i="1"/>
  <c r="M728" i="1"/>
  <c r="M736" i="1"/>
  <c r="M747" i="1"/>
  <c r="M755" i="1"/>
  <c r="M763" i="1"/>
  <c r="M771" i="1"/>
  <c r="M785" i="1"/>
  <c r="M793" i="1"/>
  <c r="M804" i="1"/>
  <c r="M812" i="1"/>
  <c r="M820" i="1"/>
  <c r="M828" i="1"/>
  <c r="M838" i="1"/>
  <c r="M850" i="1"/>
  <c r="M860" i="1"/>
  <c r="M868" i="1"/>
  <c r="M876" i="1"/>
  <c r="M893" i="1"/>
  <c r="M901" i="1"/>
  <c r="M913" i="1"/>
  <c r="M921" i="1"/>
  <c r="M929" i="1"/>
  <c r="M937" i="1"/>
  <c r="M945" i="1"/>
  <c r="M953" i="1"/>
  <c r="M966" i="1"/>
  <c r="M974" i="1"/>
  <c r="M987" i="1"/>
  <c r="M998" i="1"/>
  <c r="M1008" i="1"/>
  <c r="M1016" i="1"/>
  <c r="M1027" i="1"/>
  <c r="M1041" i="1"/>
  <c r="M1051" i="1"/>
  <c r="M1061" i="1"/>
  <c r="M1101" i="1"/>
  <c r="M1114" i="1"/>
  <c r="M1012" i="1"/>
  <c r="E7" i="1"/>
  <c r="E8" i="1"/>
  <c r="M9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K9" authorId="0" shapeId="0" xr:uid="{6AE1704A-E458-0C47-8CFD-33E2EA4D4C30}">
      <text>
        <r>
          <rPr>
            <b/>
            <i/>
            <sz val="16"/>
            <color rgb="FF0070C0"/>
            <rFont val="Georgia"/>
            <family val="18"/>
          </rPr>
          <t xml:space="preserve">ИЗМЕНЯЕМАЯ СКИДКА 
</t>
        </r>
        <r>
          <rPr>
            <b/>
            <i/>
            <sz val="16"/>
            <color rgb="FF0070C0"/>
            <rFont val="Georgia"/>
            <family val="18"/>
          </rPr>
          <t xml:space="preserve">   - 20 %
</t>
        </r>
        <r>
          <rPr>
            <b/>
            <i/>
            <sz val="16"/>
            <color rgb="FFFF0000"/>
            <rFont val="Georgia"/>
            <family val="18"/>
          </rPr>
          <t>МОЖНО вводить свою скидку (-10%)</t>
        </r>
      </text>
    </comment>
    <comment ref="D164" authorId="0" shapeId="0" xr:uid="{7F2F19B2-7B4B-664E-9EFF-4DF1EBAFCCDC}">
      <text>
        <r>
          <rPr>
            <b/>
            <i/>
            <sz val="12"/>
            <color rgb="FF000000"/>
            <rFont val="Georgia"/>
            <family val="18"/>
          </rPr>
          <t xml:space="preserve">      СКОЛЫ,    ОБРЕЗКИ 
</t>
        </r>
        <r>
          <rPr>
            <b/>
            <i/>
            <sz val="12"/>
            <color rgb="FF000000"/>
            <rFont val="Georgia"/>
            <family val="18"/>
          </rPr>
          <t xml:space="preserve">пресованного жмыха как ВЫСОЭФЕКТИВНАЯ добавка к ПРИКОРМКЕ! 
</t>
        </r>
        <r>
          <rPr>
            <b/>
            <i/>
            <sz val="12"/>
            <color rgb="FF000000"/>
            <rFont val="Georgia"/>
            <family val="18"/>
          </rPr>
          <t xml:space="preserve"> 
</t>
        </r>
        <r>
          <rPr>
            <b/>
            <i/>
            <sz val="12"/>
            <color rgb="FF000000"/>
            <rFont val="Georgia"/>
            <family val="18"/>
          </rPr>
          <t xml:space="preserve">  ФРАКЦИИ 2-5 см3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D2" authorId="0" shapeId="0" xr:uid="{553BFB13-7F10-8946-9EE8-7C0F9EB1DC51}">
      <text>
        <r>
          <rPr>
            <b/>
            <i/>
            <sz val="12"/>
            <color rgb="FF000000"/>
            <rFont val="Georgia"/>
            <family val="18"/>
          </rPr>
          <t>Нажимая на выбранное наименование ВЫ переходите в прайс.</t>
        </r>
      </text>
    </comment>
    <comment ref="E2" authorId="0" shapeId="0" xr:uid="{8D595016-C519-A542-B1B3-8CBEB7BEAF7B}">
      <text>
        <r>
          <rPr>
            <b/>
            <i/>
            <sz val="16"/>
            <color rgb="FF0070C0"/>
            <rFont val="Georgia"/>
            <family val="18"/>
          </rPr>
          <t xml:space="preserve">ИЗМЕНЯЕМАЯ СКИДКА 
</t>
        </r>
        <r>
          <rPr>
            <b/>
            <i/>
            <sz val="16"/>
            <color rgb="FF0070C0"/>
            <rFont val="Georgia"/>
            <family val="18"/>
          </rPr>
          <t xml:space="preserve">   - 20 %</t>
        </r>
      </text>
    </comment>
  </commentList>
</comments>
</file>

<file path=xl/sharedStrings.xml><?xml version="1.0" encoding="utf-8"?>
<sst xmlns="http://schemas.openxmlformats.org/spreadsheetml/2006/main" count="2559" uniqueCount="1205">
  <si>
    <t>ПРАЙС</t>
  </si>
  <si>
    <t>Прикормка "Fish.ka"  Карп-Карась (BASE MiX) смесь 700г</t>
  </si>
  <si>
    <t>Прикормка "Fish.ka"  Лещ-Плотва (BASE MiX) смесь 700г</t>
  </si>
  <si>
    <t>Прикормка "Fish.ka-COLOR" (КРАСНЫЙ) смесь 1кг</t>
  </si>
  <si>
    <t>Прикормка "Fish.ka-COLOR" (ЖЁЛТЫЙ) смесь 1кг</t>
  </si>
  <si>
    <t>Прикормка "Fish.ka-COLOR" (ЧЁРНЫЙ) смесь 1кг</t>
  </si>
  <si>
    <t>Прикормка "Fish.ka"  Фидер  (река) смесь 1кг</t>
  </si>
  <si>
    <t>Прикормка "Fish.ka"  Фидер  (озеро) смесь 1кг</t>
  </si>
  <si>
    <t>Прикормка "Fish.ka"  Фидер  смесь 1кг</t>
  </si>
  <si>
    <t>Прикормка "Fish.ka"  Карп-Карась смесь 1кг</t>
  </si>
  <si>
    <t>Прикормка "Fish.ka"  Карп-Карась ЖАРЕНАЯ семечка смесь 1кг</t>
  </si>
  <si>
    <t>Прикормка "Fish.ka"  Карп-Карась "ГЕЙЗЕР" смесь 1кг</t>
  </si>
  <si>
    <t>Прикормка "Fish.ka"  Лещ-Плотва смесь 1кг</t>
  </si>
  <si>
    <t>Прикормка "Fish.ka"  Лещ-Плотва "ГЕЙЗЕР" смесь 1кг</t>
  </si>
  <si>
    <t>Прикормка "Fish.ka"  Карп (КРАСНЫЙ) смесь 3кг</t>
  </si>
  <si>
    <t>Прикормка "Fish.ka"  Карп (ЖЁЛТЫЙ) смесь 3кг</t>
  </si>
  <si>
    <t>Прикормка "Fish.ka"  Лещ (ЖЁЛТЫЙ) смесь 3кг</t>
  </si>
  <si>
    <t>Прикормка "Fish.ka"  Лещ (КРАСНЫЙ) смесь 3кг</t>
  </si>
  <si>
    <t>Прикормка "Fish.ka"  Базовая (КРАСНЫЙ) смесь 3кг</t>
  </si>
  <si>
    <t>Прикормка "Fish.ka"  Базовая (ЖЁЛТЫЙ) смесь 3кг</t>
  </si>
  <si>
    <t>Прикормка "Fish.ka"  Базовая (ЧЁРНЫЙ) смесь 3кг</t>
  </si>
  <si>
    <t>Прикормка "Fish.ka-COLOR" Универс."MiX" гран.4мм 0,8кг</t>
  </si>
  <si>
    <t>Прикормка "Fish.ka"  Универсальная АЛЬБУМИН гран.4мм 0,8кг</t>
  </si>
  <si>
    <t>Прикормка "Fish.ka"  Карп-Карась гран.4мм 0,8кг</t>
  </si>
  <si>
    <t>Прикормка "Fish.ka"  Карп-Карась АНИС гран.4мм 0,8кг</t>
  </si>
  <si>
    <t>Прикормка "Fish.ka"  Карп-Карась ВАНИЛЬ гран.4мм 0,8кг</t>
  </si>
  <si>
    <t>Прикормка "Fish.ka"  Карп-Карась КЛУБНИКА гран.4мм 0,8кг</t>
  </si>
  <si>
    <t>Прикормка "Fish.ka"  Карп-Карась КОНОПЛЯ гран.4мм 0,8кг</t>
  </si>
  <si>
    <t>Прикормка "Fish.ka"  Карп-Карась ТУТТИ-ФРУТТИ гран.4мм 0,8кг</t>
  </si>
  <si>
    <t>Прикормка "Fish.ka"  Карп-Карась ЧЕСНОК гран.4мм 0,8кг</t>
  </si>
  <si>
    <t>Прикормка "Fish.ka"  Лещ-Плотва гран.4мм 0,8кг</t>
  </si>
  <si>
    <t>Прикормка "Fish.ka"  Лещ-Плотва АНИС гран.4мм 0,8кг</t>
  </si>
  <si>
    <t>Прикормка "Fish.ka"  Лещ-Плотва ВАНИЛЬ гран.4мм 0,8кг</t>
  </si>
  <si>
    <t>Прикормка "Fish.ka"  Лещ-Плотва КЛУБНИКА гран.4мм 0,8кг</t>
  </si>
  <si>
    <t>Прикормка "Fish.ka"  Лещ-Плотва КОНОПЛЯ гран.4мм 0,8кг</t>
  </si>
  <si>
    <t>Прикормка "Fish.ka"  Лещ-Плотва ТУТТИ-ФРУТТИ гран.4мм 0,8кг</t>
  </si>
  <si>
    <t>Прикормка "Fish.ka"  Лещ-Плотва ЧЕСНОК гран.4мм 0,8кг</t>
  </si>
  <si>
    <t>Жмых  подсолнечный  (прот. 38%, гран. 4 мм.) 800г</t>
  </si>
  <si>
    <t>Жмых  подсолнечный  (прот. 38%, гран. 8 мм.) 800г</t>
  </si>
  <si>
    <t>Жмых  подсолнечный  (прот. 38%) 800г</t>
  </si>
  <si>
    <t>Жмых  подсолнечный+МЕЛАССА 800г</t>
  </si>
  <si>
    <t>Жмых  подсолнечный+КОНОПЛЯНЫЙ 800г</t>
  </si>
  <si>
    <t>Семена конопли  800г</t>
  </si>
  <si>
    <t>Семена конопли  (пак.) 100г</t>
  </si>
  <si>
    <t>Семена конопли  (молотые) (пак.) 100г</t>
  </si>
  <si>
    <t>Семена конопли  (жареные) (пак.) 100г</t>
  </si>
  <si>
    <t>Семена конопли  (жареные, молотые) (пак.) 100г</t>
  </si>
  <si>
    <t>Семена конопли  (б.) 100г</t>
  </si>
  <si>
    <t>Семена конопли  (молотые) (б.) 100г</t>
  </si>
  <si>
    <t>Семена конопли  (жареные) (б.) 100г</t>
  </si>
  <si>
    <t>Семена конопли  (жареные, молотые) (б.) 100г</t>
  </si>
  <si>
    <t>15</t>
  </si>
  <si>
    <t>Насадка "Горох нелущеный" 400г</t>
  </si>
  <si>
    <t>Насадка "Горох нелущеный" 800г</t>
  </si>
  <si>
    <t>10</t>
  </si>
  <si>
    <t>Смесь сухая "MiX" (зерно,бобы,орехи) 1кг</t>
  </si>
  <si>
    <t>18</t>
  </si>
  <si>
    <t>Прикормка Лещ-Плотва (паста) "БИСКВИТ" колб.650г</t>
  </si>
  <si>
    <t>Прикормка Лещ-Плотва (паста) ЖАРЕНАЯ семечка колб.650г</t>
  </si>
  <si>
    <t>Прикормка Универсальная (паста) колб.650г</t>
  </si>
  <si>
    <t>Прикормка Универсальная (паста) "БИСКВИТ" колб.650г</t>
  </si>
  <si>
    <t>ЖМЫХ подсолнечный (паста) колб.650г</t>
  </si>
  <si>
    <t>ЖМЫХ конопляный (паста) колб.650г</t>
  </si>
  <si>
    <t>Опарыш (натуральный, сушёный) 250мл</t>
  </si>
  <si>
    <t>Клейковина пшеничная (86%) 250мл</t>
  </si>
  <si>
    <t xml:space="preserve">Мини пресс "ФИШКА" </t>
  </si>
  <si>
    <t>Оснастка для "мини пресса" (кр.№ 9-13)</t>
  </si>
  <si>
    <t>Меласса 300г</t>
  </si>
  <si>
    <t>Меласса АНИС 300г</t>
  </si>
  <si>
    <t>Меласса "БИСКВИТ" 300г</t>
  </si>
  <si>
    <t>Меласса ВАНИЛЬ 300г</t>
  </si>
  <si>
    <t>Меласса КЛУБНИКА 300г</t>
  </si>
  <si>
    <t>Меласса КОНОПЛЯ 300г</t>
  </si>
  <si>
    <t>Меласса КАРАМЕЛЬ 300г</t>
  </si>
  <si>
    <t>Меласса КУКУРУЗА 300г</t>
  </si>
  <si>
    <t>Меласса ЖАРЕНЫЕ СЕМЕЧКИ 300г</t>
  </si>
  <si>
    <t>Меласса МЁД 300г</t>
  </si>
  <si>
    <t>Меласса запах МОТЫЛЯ 300г</t>
  </si>
  <si>
    <t>Меласса запах ЧЕРВЯ 300г</t>
  </si>
  <si>
    <t>Меласса СЛИВА 300г</t>
  </si>
  <si>
    <t>Меласса ТУТТИ-ФРУТТИ 300г</t>
  </si>
  <si>
    <t>Меласса ЧЕСНОК 300г</t>
  </si>
  <si>
    <t>Меласса УКРОП 300г</t>
  </si>
  <si>
    <t>Меласса ШОКОЛАД 300г</t>
  </si>
  <si>
    <t>Меласса ОСТРЫЕ СПЕЦИИ 300г</t>
  </si>
  <si>
    <t>Бустер "BETAINE" АНИС 300г</t>
  </si>
  <si>
    <t>Бустер "BETAINE" "БИСКВИТ" 300г</t>
  </si>
  <si>
    <t>Бустер "BETAINE" ВАНИЛЬ 300г</t>
  </si>
  <si>
    <t>Бустер "BETAINE" КЛУБНИКА 300г</t>
  </si>
  <si>
    <t>Бустер "BETAINE" КОНОПЛЯ 300г</t>
  </si>
  <si>
    <t>Бустер "BETAINE" КАРАМЕЛЬ 300г</t>
  </si>
  <si>
    <t>Бустер "BETAINE" КУКУРУЗА 300г</t>
  </si>
  <si>
    <t>Бустер "BETAINE" МЁД 300г</t>
  </si>
  <si>
    <t>Бустер "BETAINE" запах МОТЫЛЯ 300г</t>
  </si>
  <si>
    <t>Бустер "BETAINE" запах ЧЕРВЯ 300г</t>
  </si>
  <si>
    <t>Бустер "BETAINE" ЖАРЕНЫЕ СЕМЕЧКИ 300г</t>
  </si>
  <si>
    <t>Бустер "BETAINE" СЛИВА 300г</t>
  </si>
  <si>
    <t>Бустер "BETAINE" ТУТТИ-ФРУТТИ 300г</t>
  </si>
  <si>
    <t>Бустер "BETAINE" ЧЕСНОК 300г</t>
  </si>
  <si>
    <t>Бустер "BETAINE" УКРОП 300г</t>
  </si>
  <si>
    <t>Бустер "BETAINE" ШОКОЛАД 300г</t>
  </si>
  <si>
    <t>"ЛИКЁР" Амино-CORN АНИС 250мл</t>
  </si>
  <si>
    <t>"ЛИКЁР" Амино-CORN "БИСКВИТ" 250мл</t>
  </si>
  <si>
    <t>"ЛИКЁР" Амино-CORN ВАНИЛЬ 250мл</t>
  </si>
  <si>
    <t>"ЛИКЁР" Амино-CORN ЖАРЕНАЯ семечка 250мл</t>
  </si>
  <si>
    <t>"ЛИКЁР" Амино-CORN запах МОТЫЛЯ 250мл</t>
  </si>
  <si>
    <t>"ЛИКЁР" Амино-CORN запах ЧЕРВЯ 250мл</t>
  </si>
  <si>
    <t>"ЛИКЁР" Амино-CORN КАРАМЕЛЬ 250мл</t>
  </si>
  <si>
    <t>"ЛИКЁР" Амино-CORN КЛУБНИКА 250мл</t>
  </si>
  <si>
    <t>"ЛИКЁР" Амино-CORN масло КОНОПЛИ 250мл</t>
  </si>
  <si>
    <t>"ЛИКЁР" Амино-CORN КУКУРУЗА 250мл</t>
  </si>
  <si>
    <t>"ЛИКЁР" Амино-CORN МЁД 250мл</t>
  </si>
  <si>
    <t>"ЛИКЁР" Амино-CORN СЛИВА 250мл</t>
  </si>
  <si>
    <t>"ЛИКЁР" Амино-CORN ТУТТИ-ФРУТТИ 250мл</t>
  </si>
  <si>
    <t>"ЛИКЁР" Амино-CORN УКРОП 250мл</t>
  </si>
  <si>
    <t>"ЛИКЁР" Амино-CORN ЧЕСНОК 250мл</t>
  </si>
  <si>
    <t>"ЛИКЁР" Амино-CORN ШОКОЛАД 250мл</t>
  </si>
  <si>
    <t>Ароматизатор  АНИС 30мл</t>
  </si>
  <si>
    <t>Ароматизатор  "БИСКВИТ" 30мл</t>
  </si>
  <si>
    <t>Ароматизатор  ВАНИЛЬ 30мл</t>
  </si>
  <si>
    <t>Ароматизатор  ЖАРЕНАЯ семечка 30мл</t>
  </si>
  <si>
    <t>Ароматизатор  запах МОТЫЛЯ 30мл</t>
  </si>
  <si>
    <t>Ароматизатор  запах ЧЕРВЯ 30мл</t>
  </si>
  <si>
    <t>Ароматизатор  КАРАМЕЛЬ 30мл</t>
  </si>
  <si>
    <t>Ароматизатор  КЛУБНИКА 30мл</t>
  </si>
  <si>
    <t>Ароматизатор  масло КОНОПЛИ 30мл</t>
  </si>
  <si>
    <t>Ароматизатор  КУКУРУЗА 30мл</t>
  </si>
  <si>
    <t>Ароматизатор  ЛЕСНОЙ ОРЕХ 30мл</t>
  </si>
  <si>
    <t>Ароматизатор  МЁД 30мл</t>
  </si>
  <si>
    <t>Ароматизатор  СЛИВА 30мл</t>
  </si>
  <si>
    <t>Ароматизатор  ТУТТИ-ФРУТТИ 30мл</t>
  </si>
  <si>
    <t>Ароматизатор  УКРОП 30мл</t>
  </si>
  <si>
    <t>Ароматизатор  ЧЕСНОК 30мл</t>
  </si>
  <si>
    <t>Ароматизатор  ШОКОЛАД 30мл</t>
  </si>
  <si>
    <t>Ароматизатор (спрей) АНИС 50мл</t>
  </si>
  <si>
    <t>Ароматизатор (спрей) "БИСКВИТ" 50мл</t>
  </si>
  <si>
    <t>Ароматизатор (спрей) ВАНИЛЬ 50мл</t>
  </si>
  <si>
    <t>Ароматизатор (спрей) ЖАРЕНАЯ семечка 50мл</t>
  </si>
  <si>
    <t>Ароматизатор (спрей) запах МОТЫЛЯ 50мл</t>
  </si>
  <si>
    <t>Ароматизатор (спрей) запах ЧЕРВЯ 50мл</t>
  </si>
  <si>
    <t>Ароматизатор (спрей) КАРАМЕЛЬ 50мл</t>
  </si>
  <si>
    <t>Ароматизатор (спрей) КЛУБНИКА 50мл</t>
  </si>
  <si>
    <t>Ароматизатор (спрей) КОНОПЛИ 50мл</t>
  </si>
  <si>
    <t>Ароматизатор (спрей) КУКУРУЗА 50мл</t>
  </si>
  <si>
    <t>Ароматизатор (спрей) МЁД 50мл</t>
  </si>
  <si>
    <t>Ароматизатор (спрей) СЛИВА 50мл</t>
  </si>
  <si>
    <t>Ароматизатор (спрей) ТУТТИ-ФРУТТИ 50мл</t>
  </si>
  <si>
    <t>Ароматизатор (спрей) УКРОП 50мл</t>
  </si>
  <si>
    <t>Ароматизатор (спрей) ЧЕСНОК 50мл</t>
  </si>
  <si>
    <t>Ароматизатор (спрей) ШОКОЛАД 50мл</t>
  </si>
  <si>
    <t>Макароны "Fish.ka""ЗВЁЗДОЧКИ" 150мл</t>
  </si>
  <si>
    <t>Макароны "Fish.ka""ЗВЁЗДОЧКИ" ЖАРЕНАЯ семечка 150мл</t>
  </si>
  <si>
    <t>Насадка ОПАРЫШ "BiG" консерв. 110мл</t>
  </si>
  <si>
    <t>Насадка "КУКУРУЗА-КОНОПЛЯ" 110мл</t>
  </si>
  <si>
    <t>Насадка "КУКУРУЗА-КОНОПЛЯ" "БИСКВИТ" 110мл</t>
  </si>
  <si>
    <t>Насадка "КУКУРУЗА-КОНОПЛЯ" ЖАРЕНАЯ семечка 110мл</t>
  </si>
  <si>
    <t>Насадка "КУКУРУЗА-КОНОПЛЯ" запах МОТЫЛЯ 110мл</t>
  </si>
  <si>
    <t>Насадка "КУКУРУЗА-КОНОПЛЯ" запах ЧЕРВЯ 110мл</t>
  </si>
  <si>
    <t>Насадка "КУКУРУЗА-КОНОПЛЯ" лесной орех 110мл</t>
  </si>
  <si>
    <t>Насадка "КУКУРУЗА-КОНОПЛЯ" ОПАРЫШ 110мл</t>
  </si>
  <si>
    <t>Насадка "ПЕРЛОВКА-КОНОПЛЯ" 110мл</t>
  </si>
  <si>
    <t>Насадка "ПЕРЛОВКА-КОНОПЛЯ" "БИСКВИТ" 110мл</t>
  </si>
  <si>
    <t>Насадка "ПЕРЛОВКА-КОНОПЛЯ" ЖАРЕНАЯ семечка 110мл</t>
  </si>
  <si>
    <t>Насадка "ПЕРЛОВКА-КОНОПЛЯ" запах МОТЫЛЯ 110мл</t>
  </si>
  <si>
    <t>Насадка "ПЕРЛОВКА-КОНОПЛЯ" запах ЧЕРВЯ 110мл</t>
  </si>
  <si>
    <t>Насадка "ПЕРЛОВКА-КОНОПЛЯ" конопля (аром) 110мл</t>
  </si>
  <si>
    <t>Насадка "ПШЕНИЦА-КОНОПЛЯ" 110мл</t>
  </si>
  <si>
    <t>Насадка "ПШЕНИЦА-КОНОПЛЯ" "БИСКВИТ" 110мл</t>
  </si>
  <si>
    <t>Насадка "ПШЕНИЦА-КОНОПЛЯ" ЖАРЕНАЯ семечка 110мл</t>
  </si>
  <si>
    <t>Насадка "ПШЕНИЦА-КОНОПЛЯ" запах МОТЫЛЯ 110мл</t>
  </si>
  <si>
    <t>Насадка "ПШЕНИЦА-КОНОПЛЯ" запах ЧЕРВЯ 110мл</t>
  </si>
  <si>
    <t>Насадка "ПШЕНИЦА-КОНОПЛЯ" конопля (аром)110мл</t>
  </si>
  <si>
    <t>Насадка "ГОРОХ-КОНОПЛЯ" 110мл</t>
  </si>
  <si>
    <t>Насадка "ГОРОХ-КОНОПЛЯ" "БИСКВИТ" 110мл</t>
  </si>
  <si>
    <t>Насадка "ГОРОХ-КОНОПЛЯ" ЖАРЕНАЯ семечка 110мл</t>
  </si>
  <si>
    <t>Насадка "ГОРОХ-КОНОПЛЯ" запах МОТЫЛЯ 110мл</t>
  </si>
  <si>
    <t>Насадка "ГОРОХ-КОНОПЛЯ" запах ЧЕРВЯ 110мл</t>
  </si>
  <si>
    <t>Насадка "СЕМЕНА КОНОПЛИ" 110мл</t>
  </si>
  <si>
    <t>Насадка "ЛЮПИН" 110мл</t>
  </si>
  <si>
    <t>Насадка "НУТ" 110мл</t>
  </si>
  <si>
    <t>Насадка "НУТ" ЖАРЕНАЯ семечка 110мл</t>
  </si>
  <si>
    <t>Мастырка (сухая) "Fish.ka" 150мл</t>
  </si>
  <si>
    <t>Мастырка (сухая) "Fish.ka" жарен. 150мл</t>
  </si>
  <si>
    <t>Тесто (сухое) "Fish.ka" КУКУРУЗНОЕ 150мл</t>
  </si>
  <si>
    <t>Тесто (сухое) "Fish.ka" ГОРОХОВОЕ 150мл</t>
  </si>
  <si>
    <t>Тесто (сухое) "Fish.ka" УНИВЕРСАЛЬНОЕ 150мл</t>
  </si>
  <si>
    <t>Тесто (готовое) "Fish.ka" КУКУРУЗНОЕ 150мл</t>
  </si>
  <si>
    <t>Тесто (готовое) "Fish.ka" КУКУРУЗНОЕ запах МОТЫЛЯ 150мл</t>
  </si>
  <si>
    <t>Тесто (готовое) "Fish.ka" КУКУРУЗНОЕ запах ЧЕРВЯ 150мл</t>
  </si>
  <si>
    <t>Тесто (готовое) "Fish.ka" КУКУРУЗНОЕ земляника 150мл</t>
  </si>
  <si>
    <t>Тесто (готовое) "Fish.ka" КУКУРУЗНОЕ ЖАРЕНАЯ семечка 150мл</t>
  </si>
  <si>
    <t>Тесто (готовое) "Fish.ka" ГОРОХОВОЕ 150мл</t>
  </si>
  <si>
    <t>Тесто (готовое) "Fish.ka" УНИВЕРСАЛЬНОЕ 150мл</t>
  </si>
  <si>
    <t>Тесто (готовое) "Fish.ka" УНИВЕРСАЛЬНОЕ ЖАРЕНАЯ семечка 150мл</t>
  </si>
  <si>
    <t>Бойлы "Fish.ka"  АССОРТИ 8х14мм 20мл</t>
  </si>
  <si>
    <t>Бойлы "Fish.ka"  мини ЖАРЕНАЯ семечка 8-10мм 20мл</t>
  </si>
  <si>
    <t>Бойлы "Fish.ka"  ЖАРЕНАЯ семечка 14мм 20мл</t>
  </si>
  <si>
    <t>Бойлы "Fish.ka"  мини запах Мотыля 8-10мм 20мл</t>
  </si>
  <si>
    <t>Бойлы "Fish.ka"  запах Мотыля 14мм 20мл</t>
  </si>
  <si>
    <t>Бойлы "Fish.ka"  мини запах ЧЕРВЯ 8-10мм 20мл</t>
  </si>
  <si>
    <t>Бойлы "Fish.ka"  запах ЧЕРВЯ 14мм 20мл</t>
  </si>
  <si>
    <t>Бойлы "Fish.ka"  мини "Fish Meal" 8-10мм 20мл</t>
  </si>
  <si>
    <t>Бойлы "Fish.ka"  "Fish Meal" 14мм 20мл</t>
  </si>
  <si>
    <t>Бойлы "Fish.ka"  АССОРТИ 8х18мм 100г</t>
  </si>
  <si>
    <t>Бойлы "Fish.ka"  мини ЖАРЕНАЯ семечка 8-10мм 70г</t>
  </si>
  <si>
    <t>Бойлы "Fish.ka"  ЖАРЕНАЯ семечка 12мм 100г</t>
  </si>
  <si>
    <t>Бойлы "Fish.ka"  ЖАРЕНАЯ семечка 14мм 100г</t>
  </si>
  <si>
    <t>Бойлы "Fish.ka"  ЖАРЕНАЯ семечка 18мм 100г</t>
  </si>
  <si>
    <t>Бойлы "Fish.ka"  мини запах Мотыля 8-10мм 70г</t>
  </si>
  <si>
    <t>Бойлы "Fish.ka"  запах Мотыля 12мм 100г</t>
  </si>
  <si>
    <t>Бойлы "Fish.ka"  запах Мотыля 14мм 100г</t>
  </si>
  <si>
    <t>Бойлы "Fish.ka"  запах Мотыля 18мм 100г</t>
  </si>
  <si>
    <t>Бойлы "Fish.ka"  мини запах Червя 8-10мм 70г</t>
  </si>
  <si>
    <t>Бойлы "Fish.ka"  запах Червя 12мм 100г</t>
  </si>
  <si>
    <t>Бойлы "Fish.ka"  запах Червя 14мм 100г</t>
  </si>
  <si>
    <t>Бойлы "Fish.ka"  запах Червя 16мм 100г</t>
  </si>
  <si>
    <t>Бойлы "Fish.ka"  запах Червя 18мм 100г</t>
  </si>
  <si>
    <t>Бойлы "Fish.ka"  мини "Fish Meal" 8-10мм 70г</t>
  </si>
  <si>
    <t>Бойлы "Fish.ka"  "Fish Meal" 12мм 100г</t>
  </si>
  <si>
    <t>Бойлы "Fish.ka"  "Fish Meal" 14мм 100г</t>
  </si>
  <si>
    <t>Бойлы "Fish.ka"  "Fish Meal" 16мм 100г</t>
  </si>
  <si>
    <t>Бойлы "Fish.ka"  "Fish Meal" 18мм 100г</t>
  </si>
  <si>
    <t>Бойлы "Fish.ka"  АССОРТИ 8х20мм 500г</t>
  </si>
  <si>
    <t>Бойлы "Fish.ka"  мини ЖАРЕНАЯ семечка 8-10мм 500г</t>
  </si>
  <si>
    <t>Бойлы "Fish.ka"  ЖАРЕНАЯ семечка 14мм 500г</t>
  </si>
  <si>
    <t>Бойлы "Fish.ka"  ЖАРЕНАЯ семечка 18мм 500г</t>
  </si>
  <si>
    <t>Бойлы "Fish.ka"  мини запах Мотыля 8-10мм 500г</t>
  </si>
  <si>
    <t>Бойлы "Fish.ka"  запах Мотыля 14мм 500г</t>
  </si>
  <si>
    <t>Бойлы "Fish.ka"  запах Мотыля 18мм 500г</t>
  </si>
  <si>
    <t>Бойлы "Fish.ka"  мини запах Червя 8-10мм 500г</t>
  </si>
  <si>
    <t>Бойлы "Fish.ka"  запах Червя 14мм 500г</t>
  </si>
  <si>
    <t>Бойлы "Fish.ka"  запах Червя 18мм 500г</t>
  </si>
  <si>
    <t>Бойлы "Fish.ka"  мини "Fish Meal" 8-10мм 500г</t>
  </si>
  <si>
    <t>Бойлы "Fish.ka"  "Fish Meal" 14мм 500г</t>
  </si>
  <si>
    <t>Бойлы "Fish.ka"  "Fish Meal" 18мм 500г</t>
  </si>
  <si>
    <t>Бойлы "Fish.ka"  АССОРТИ 8х18мм 800г</t>
  </si>
  <si>
    <t>Бойлы "Fish.ka"  мини ЖАРЕНАЯ семечка 8-10мм 800г</t>
  </si>
  <si>
    <t>Бойлы "Fish.ka"  ЖАРЕНАЯ семечка 14мм 800г</t>
  </si>
  <si>
    <t>Бойлы "Fish.ka"  ЖАРЕНАЯ семечка 18мм 800г</t>
  </si>
  <si>
    <t>Бойлы "Fish.ka"  мини запах Мотыля 8-10мм 800г</t>
  </si>
  <si>
    <t>Бойлы "Fish.ka"  запах Мотыля 14мм 800г</t>
  </si>
  <si>
    <t>Бойлы "Fish.ka"  запах Мотыля 18мм 800г</t>
  </si>
  <si>
    <t>Бойлы "Fish.ka"  мини запах Червя 8-10мм 800г</t>
  </si>
  <si>
    <t>Бойлы "Fish.ka"  запах Червя 14мм 800г</t>
  </si>
  <si>
    <t>Бойлы "Fish.ka"  запах Червя 18мм 800г</t>
  </si>
  <si>
    <t>Бойлы "Fish.ka"  мини "Fish Meal" 8-10мм 800г</t>
  </si>
  <si>
    <t>Бойлы "Fish.ka"  "Fish Meal" 14мм 800г</t>
  </si>
  <si>
    <t>Бойлы "Fish.ka"  "Fish Meal" 18мм 800г</t>
  </si>
  <si>
    <t>Бойлы "Fish.ka"  АССОРТИ 8х18мм 3кг</t>
  </si>
  <si>
    <t>Бойлы "Fish.ka"  ЖАРЕНАЯ семечка 14мм 3кг</t>
  </si>
  <si>
    <t>Бойлы "Fish.ka"  ЖАРЕНАЯ семечка 18мм 3кг</t>
  </si>
  <si>
    <t>Бойлы "Fish.ka"  запах Мотыля 14мм 3кг</t>
  </si>
  <si>
    <t>Бойлы "Fish.ka"  запах Мотыля 18мм 3кг</t>
  </si>
  <si>
    <t>Бойлы "Fish.ka"  запах Червя 14мм 3кг</t>
  </si>
  <si>
    <t>Бойлы "Fish.ka"  запах Червя 18мм 3кг</t>
  </si>
  <si>
    <t>Бойлы "Fish.ka"  "Fish Meal" 14мм 3кг</t>
  </si>
  <si>
    <t>Бойлы "Fish.ka"  "Fish Meal" 18мм 3кг</t>
  </si>
  <si>
    <t>Бойлы "Fish.ka"  (дип) ЖАРЕНАЯ семечка 12мм 110мл</t>
  </si>
  <si>
    <t>Бойлы "Fish.ka"  (дип) ЖАРЕНАЯ семечка 14мм 110мл</t>
  </si>
  <si>
    <t>Бойлы "Fish.ka"  (дип) ЖАРЕНАЯ семечка 18мм 110мл</t>
  </si>
  <si>
    <t>Бойлы "Fish.ka"  (дип) запах МОТЫЛЯ 12мм 110мл</t>
  </si>
  <si>
    <t>Бойлы "Fish.ka"  (дип) запах МОТЫЛЯ 14мм 110мл</t>
  </si>
  <si>
    <t>Бойлы "Fish.ka"  (дип) запах МОТЫЛЯ 18мм 110мл</t>
  </si>
  <si>
    <t>Бойлы "Fish.ka"  (дип) запах ЧЕРВЯ 12мм 110мл</t>
  </si>
  <si>
    <t>Бойлы "Fish.ka"  (дип) запах ЧЕРВЯ 14мм 110мл</t>
  </si>
  <si>
    <t>Бойлы "Fish.ka"  (дип) запах ЧЕРВЯ 18мм 110мл</t>
  </si>
  <si>
    <t>Бойлы "Fish.ka"  (дип) "Fish Meal" 12мм 110мл</t>
  </si>
  <si>
    <t>Бойлы "Fish.ka"  (дип) "Fish Meal" 14мм 110мл</t>
  </si>
  <si>
    <t>Бойлы "Fish.ka"  (дип) "Fish Meal" 18мм 110мл</t>
  </si>
  <si>
    <t>Бойлы "Fish.ka" ПЫЛЯЩИЕ (насад) АССОРТИ 18мм 100г</t>
  </si>
  <si>
    <t>Бойлы "Fish.ka"  ПЫЛЯЩИЕ (насад) "Fish Meal" 18мм 100г</t>
  </si>
  <si>
    <t>Бойлы "Fish.ka"  ПЫЛЯЩИЕ АССОРТИ 18мм 800г</t>
  </si>
  <si>
    <t>Бойлы "Fish.ka"  ПЫЛЯЩИЕ "Fish Meal" 18мм 800г</t>
  </si>
  <si>
    <t>Бойлы "Fish.ka"  ПЫЛЯЩИЕ АССОРТИ 18мм 3кг</t>
  </si>
  <si>
    <t>Бойлы "Fish.ka"  ПЫЛЯЩИЕ "Fish Meal" 18мм 3кг</t>
  </si>
  <si>
    <t>Насадка "POP-UPS" (плав.) АНИС 12мм 110мл</t>
  </si>
  <si>
    <t>Насадка "POP-UPS" (плав.) ВАНИЛЬ 12мм 110мл</t>
  </si>
  <si>
    <t>Насадка "POP-UPS" (плав.) запах МОТЫЛЯ 12мм 110мл</t>
  </si>
  <si>
    <t>Насадка "POP-UPS" (плав.) запах ЧЕРВЯ 12мм 110мл</t>
  </si>
  <si>
    <t>Насадка "POP-UPS" (плав.) ЖАРЕНАЯ семечка 12мм 110мл</t>
  </si>
  <si>
    <t>Насадка "POP-UPS" (плав.) КАРАМЕЛЬ 12мм 110мл</t>
  </si>
  <si>
    <t>Насадка "POP-UPS" (плав.) КЛУБНИКА 12мм 110мл</t>
  </si>
  <si>
    <t>Насадка "POP-UPS" (плав.) КОНОПЛЯ 12мм 110мл</t>
  </si>
  <si>
    <t>Насадка "POP-UPS" (плав.) КУКУРУЗА 12мм 110мл</t>
  </si>
  <si>
    <t>Насадка "POP-UPS" (плав.) МЁД 12мм 110мл</t>
  </si>
  <si>
    <t>Насадка "POP-UPS" (плав.) ОРЕХ 12мм 110мл</t>
  </si>
  <si>
    <t>Насадка "POP-UPS" (плав.) СЛИВА 12мм 110мл</t>
  </si>
  <si>
    <t>Насадка "POP-UPS" (плав.) ТУТТИ-ФРУТТИ 12мм 110мл</t>
  </si>
  <si>
    <t>Насадка "POP-UPS" (плав.) ЧЕСНОК 12мм 110мл</t>
  </si>
  <si>
    <t>Насадка "POP-UPS" (плав.) ШОКОЛАД 12мм 110мл</t>
  </si>
  <si>
    <t>"ПЕЛЛЕТС" +резинка АССОРТИ 8х14мм 20мл</t>
  </si>
  <si>
    <t>"ПЕЛЛЕТС" АССОРТИ 8х14мм 100г</t>
  </si>
  <si>
    <t>"ПЕЛЛЕТС" семена конопли 8х14мм 100г</t>
  </si>
  <si>
    <t>"ПЕЛЛЕТС" запах МОТЫЛЯ 8х14мм 100г</t>
  </si>
  <si>
    <t>"ПЕЛЛЕТС" запах ЧЕРВЯ 8х14мм 100г</t>
  </si>
  <si>
    <t>ВАШИ РЕКВИЗИТЫ</t>
  </si>
  <si>
    <t>Название ВАШЕЙ фирмы</t>
  </si>
  <si>
    <t>Юрид. адрес :</t>
  </si>
  <si>
    <t>индекс:</t>
  </si>
  <si>
    <t>город :</t>
  </si>
  <si>
    <t>улица :</t>
  </si>
  <si>
    <t>И  Н  Н :</t>
  </si>
  <si>
    <t>К  П  П :</t>
  </si>
  <si>
    <t>Б И К  :</t>
  </si>
  <si>
    <t>О Г Р Н :</t>
  </si>
  <si>
    <t>Код  ОКПО :</t>
  </si>
  <si>
    <t>РАС/сч.:</t>
  </si>
  <si>
    <t>КОР/сч.:</t>
  </si>
  <si>
    <t>Наименование банка:</t>
  </si>
  <si>
    <t>Адрес   банка:</t>
  </si>
  <si>
    <t>Директор :</t>
  </si>
  <si>
    <t>тел:</t>
  </si>
  <si>
    <t>E-mail :</t>
  </si>
  <si>
    <t>Доставка</t>
  </si>
  <si>
    <t>х</t>
  </si>
  <si>
    <t>Байкал-сервис</t>
  </si>
  <si>
    <t>Деловые линии</t>
  </si>
  <si>
    <t xml:space="preserve">Транзит-ТК </t>
  </si>
  <si>
    <t>РТК Базис</t>
  </si>
  <si>
    <t>Предложите ВАШУ транспортную компанию (сайт)</t>
  </si>
  <si>
    <t>ВИДЕО ИМПОЛЬЗОВАНИЯ  "ПАСТЫ - КОЛБАСЫ"</t>
  </si>
  <si>
    <t xml:space="preserve">Меласса Бустер "Ликёр" </t>
  </si>
  <si>
    <t>Ароматизаторы 30мл, 50мл.</t>
  </si>
  <si>
    <t>ПРИКОРМКА "П А С Т А"-"КОЛБАСА"</t>
  </si>
  <si>
    <t>КИТ, КАШАЛОТ</t>
  </si>
  <si>
    <t>ВЕРНУТЬСЯ   (ПРАЙС)</t>
  </si>
  <si>
    <t>БОЙЛЫ! ТОНУЩИЕ варёные. (20мл., 100г-3кг) ДИПЫ бойлы</t>
  </si>
  <si>
    <t>Бойлы ПЫЛЯЩИЕ (насадоч., прикорм.) 100г, 800г, 3кг</t>
  </si>
  <si>
    <t>РОР-UPS (Экструдированная насадка)</t>
  </si>
  <si>
    <t>ПЕЛЛЕТС ТОНУЩИЙ, варёный +(резинка) (20мл, 100г-800г)</t>
  </si>
  <si>
    <t>ПЕЛЛЕТС в ДИПЕ  (110мл)</t>
  </si>
  <si>
    <t>Жмых КОНОПЛЯНЫЙ 800г</t>
  </si>
  <si>
    <t>Жмых КОНОПЛЯНЫЙ 100г</t>
  </si>
  <si>
    <t>АРТИ -КУЛ</t>
  </si>
  <si>
    <t>Тесто (готовое) "Fish.ka" "ПОДСОЛНЕЧНОЕ" 150мл</t>
  </si>
  <si>
    <t>Тесто (готовое) "Fish.ka" КОНОПЛЯНОЕ 150мл</t>
  </si>
  <si>
    <t>ПРИКОРМКА (смеси, пелетс 0,7-1-3кг)</t>
  </si>
  <si>
    <t>объём</t>
  </si>
  <si>
    <t>ВЕС (кг)</t>
  </si>
  <si>
    <t>Объём м3</t>
  </si>
  <si>
    <t>Прикормка "Fish.ka-COLOR" (ЗЕЛЁНЫЙ) смесь 1кг</t>
  </si>
  <si>
    <t>Прикормка "Fish.ka-COLOR" (MiX) смесь 1кг</t>
  </si>
  <si>
    <t>Прикормка "Fish.ka"  Лещ-Плотва АНИС смесь 1кг</t>
  </si>
  <si>
    <t>Прикормка "Fish.ka"  Лещ-Плотва ВАНИЛЬ смесь 1кг</t>
  </si>
  <si>
    <t>Прикормка "Fish.ka"  Лещ-Плотва ЖАРЕНАЯ семечка смесь 1кг</t>
  </si>
  <si>
    <t>Прикормка "Fish.ka"  Лещ-Плотва КЛУБНИКА смесь 1кг</t>
  </si>
  <si>
    <t>Прикормка "Fish.ka"  Лещ-Плотва КОНОПЛЯ смесь 1кг</t>
  </si>
  <si>
    <t>Прикормка "Fish.ka"  Лещ-Плотва КУКУРУЗА смесь 1кг</t>
  </si>
  <si>
    <t>Прикормка "Fish.ka"  Лещ-Плотва МЁД смесь 1кг</t>
  </si>
  <si>
    <t>Прикормка "Fish.ka"  Лещ-Плотва ТУТТИ-ФРУТТИ смесь 1кг</t>
  </si>
  <si>
    <t>Прикормка "Fish.ka"  Лещ-Плотва ЧЕСНОК смесь 1кг</t>
  </si>
  <si>
    <t>Прикормка "Fish.ka"  Лещ-Плотва ШОКОЛАД смесь 1кг</t>
  </si>
  <si>
    <t>Прикормка "Fish.ka"  Универсальная смесь 1кг</t>
  </si>
  <si>
    <t>Прикормка "Fish.ka"  Универсальная АЛЬБУМИН смесь 1кг</t>
  </si>
  <si>
    <t>Прикормка "Fish.ka"  Карп-Карась АНИС смесь 1кг</t>
  </si>
  <si>
    <t>Прикормка "Fish.ka"  Карп-Карась ВАНИЛЬ смесь 1кг</t>
  </si>
  <si>
    <t>Прикормка "Fish.ka"  Карп-Карась КЛУБНИКА смесь 1кг</t>
  </si>
  <si>
    <t>Прикормка "Fish.ka"  Карп-Карась КОНОПЛЯ смесь 1кг</t>
  </si>
  <si>
    <t>Прикормка "Fish.ka"  Карп-Карась КУКУРУЗА смесь 1кг</t>
  </si>
  <si>
    <t>Прикормка "Fish.ka"  Карп-Карась МЁД смесь 1кг</t>
  </si>
  <si>
    <t>Прикормка "Fish.ka"  Карп-Карась ТУТТИ-ФРУТТИ смесь 1кг</t>
  </si>
  <si>
    <t>Прикормка "Fish.ka"  Карп-Карась ЧЕСНОК смесь 1кг</t>
  </si>
  <si>
    <t>Прикормка "Fish.ka"  Карп-Карась ШОКОЛАД смесь 1кг</t>
  </si>
  <si>
    <t>Прикормка "Fish.ka"  Карп (ЗЕЛЁНЫЙ) смесь 3кг</t>
  </si>
  <si>
    <t>Прикормка "Fish.ka"  Базовая (ЗЕЛЁНЫЙ) смесь 3кг</t>
  </si>
  <si>
    <t>Прикормка "Fish.ka"  Карп-Карась гран.8мм 0,8кг</t>
  </si>
  <si>
    <t>Прикормка "Fish.ka"  Карп-Карась АНИС гран.8мм 0,8кг</t>
  </si>
  <si>
    <t>Прикормка "Fish.ka"  Карп-Карась ВАНИЛЬ гран.8мм 0,8кг</t>
  </si>
  <si>
    <t>Прикормка "Fish.ka"  Карп-Карась КЛУБНИКА гран.8мм 0,8кг</t>
  </si>
  <si>
    <t>Прикормка "Fish.ka"  Карп-Карась КОНОПЛЯ гран.8мм 0,8кг</t>
  </si>
  <si>
    <t>Прикормка "Fish.ka"  Карп-Карась ТУТТИ-ФРУТТИ гран.8мм 0,8кг</t>
  </si>
  <si>
    <t>Прикормка "Fish.ka"  Карп-Карась ЧЕСНОК гран.8мм 0,8кг</t>
  </si>
  <si>
    <t>Прикормка "Fish.ka"  Универсальная ГАММАРУС  гран.4мм 0,8кг</t>
  </si>
  <si>
    <t>Прикормка Лещ-Плотва (паста) АНИС колб.650г</t>
  </si>
  <si>
    <t>Прикормка Лещ-Плотва (паста) ВАНИЛЬ колб.650г</t>
  </si>
  <si>
    <t>Прикормка Лещ-Плотва (паста) КЛУБНИКА колб.650г</t>
  </si>
  <si>
    <t>Прикормка Лещ-Плотва (паста) КОНОПЛЯ колб.650г</t>
  </si>
  <si>
    <t>Прикормка Лещ-Плотва (паста) КАРАМЕЛЬ колб.650г</t>
  </si>
  <si>
    <t>Прикормка Лещ-Плотва (паста) КУКУРУЗА колб.650г</t>
  </si>
  <si>
    <t>Прикормка Лещ-Плотва (паста) МЁД колб.650г</t>
  </si>
  <si>
    <t>Прикормка Лещ-Плотва (паста) ТУТТИ-ФРУТТИ колб.650г</t>
  </si>
  <si>
    <t>Прикормка Лещ-Плотва (паста) ЧЕСНОК колб.650г</t>
  </si>
  <si>
    <t>Прикормка Лещ-Плотва (паста) ШОКОЛАД колб.650г</t>
  </si>
  <si>
    <t>Прикормка Лещ-Плотва (паста) "Fish Meal" колб.650г</t>
  </si>
  <si>
    <t>Прикормка Универсальная (паста) АНИС колб.650г</t>
  </si>
  <si>
    <t>Прикормка Универсальная (паста) ВАНИЛЬ колб.650г</t>
  </si>
  <si>
    <t>Прикормка Универсальная (паста) КЛУБНИКА колб.650г</t>
  </si>
  <si>
    <t>Прикормка Универсальная (паста) КОНОПЛЯ колб.650г</t>
  </si>
  <si>
    <t>Прикормка Универсальная (паста) КАРАМЕЛЬ колб.650г</t>
  </si>
  <si>
    <t>Прикормка Универсальная (паста) КУКУРУЗА колб.650г</t>
  </si>
  <si>
    <t>Прикормка Универсальная (паста) МЁД колб.650г</t>
  </si>
  <si>
    <t>Прикормка Универсальная (паста) СЛИВА колб.650г</t>
  </si>
  <si>
    <t>Прикормка Универсальная (паста) ТУТТИ-ФРУТТИ колб.650г</t>
  </si>
  <si>
    <t>Прикормка Универсальная (паста) ЧЕСНОК колб.650г</t>
  </si>
  <si>
    <t>Прикормка Универсальная (паста) ШОКОЛАД колб.650г</t>
  </si>
  <si>
    <t>Прикормка Универсальная (паста) "Fish Meal" колб.650г</t>
  </si>
  <si>
    <t>6</t>
  </si>
  <si>
    <t>Макуха ПОДСОЛНЕЧ.(пресс.44*36*21мм) 8шт.</t>
  </si>
  <si>
    <t>Макуха ПОДСОЛНЕЧ.(пресс.44*36*21мм) АНИС 8шт.</t>
  </si>
  <si>
    <t>Макуха ПОДСОЛНЕЧ.(пресс.44*36*21мм) ВАНИЛЬ 8шт.</t>
  </si>
  <si>
    <t>Макуха ПОДСОЛНЕЧ.(пресс.44*36*21мм) КЛУБНИКА 8шт.</t>
  </si>
  <si>
    <t>Макуха ПОДСОЛНЕЧ.(пресс.44*36*21мм) МЁД 8шт.</t>
  </si>
  <si>
    <t>Макуха ПОДСОЛНЕЧ.(пресс.44*36*21мм) ЧЕСНОК 8шт.</t>
  </si>
  <si>
    <t>Макуха КУКУРУЗА+ПОДСОЛН. (пресс.44*36*21мм) 8шт.</t>
  </si>
  <si>
    <t>Макуха ГОРОХ+ПОДСОЛН. (пресс.44*36*21мм) 8шт.</t>
  </si>
  <si>
    <t>Макуха КОНОПЛЯ+ПОДСОЛН. (пресс.44*36*21мм) 8шт.</t>
  </si>
  <si>
    <t>Макуха "Fish.Mill"+ПОДСОЛН. (пресс.44*36*21мм) 8шт.</t>
  </si>
  <si>
    <t>Макуха ПОДСОЛН.(пресс.44*36*21мм) ТУТТИ-ФРУТТИ 8шт.</t>
  </si>
  <si>
    <t>Жмых КОНОПЛЯНЫЙ (гранулы 4мм) 800г</t>
  </si>
  <si>
    <t>Жмых КОНОПЛЯНЫЙ (гранулы 4мм) 100г</t>
  </si>
  <si>
    <t>СУХАРИ панир, экструдир. КУКУРУЗНЫЕ АНИС 500г</t>
  </si>
  <si>
    <t>СУХАРИ панир, экструдир. КУКУРУЗНЫЕ ВАНИЛЬ 500г</t>
  </si>
  <si>
    <t>СУХАРИ панир, экструдир. КУКУРУЗНЫЕ КЛУБНИКА 500г</t>
  </si>
  <si>
    <t>СУХАРИ панир, экструдир. КУКУРУЗНЫЕ КОНОПЛЯ 500г</t>
  </si>
  <si>
    <t>СУХАРИ панир, экструдир. КУКУРУЗНЫЕ МЁД 500г</t>
  </si>
  <si>
    <t>СУХАРИ панир, экструдир. КУКУРУЗНЫЕ СЛИВА 500г</t>
  </si>
  <si>
    <t>СУХАРИ панир, экструдир. КУКУРУЗНЫЕ ЧЕСНОК 500г</t>
  </si>
  <si>
    <t>Гаммарус (натуральный, сушёный) 250мл</t>
  </si>
  <si>
    <t>Макароны "Fish.ka""ЗВЁЗДОЧКИ" АНИС 150мл</t>
  </si>
  <si>
    <t>Макароны "Fish.ka""ЗВЁЗДОЧКИ" "БИСКВИТ" 150мл</t>
  </si>
  <si>
    <t>Макароны "Fish.ka""ЗВЁЗДОЧКИ" ВАНИЛЬ 150мл</t>
  </si>
  <si>
    <t>Макароны "Fish.ka""ЗВЁЗДОЧКИ" КАРАМЕЛЬ 150мл</t>
  </si>
  <si>
    <t>Макароны "Fish.ka""ЗВЁЗДОЧКИ" КЛУБНИКА 150мл</t>
  </si>
  <si>
    <t>Макароны "Fish.ka""ЗВЁЗДОЧКИ" КОНОПЛЯ 150мл</t>
  </si>
  <si>
    <t>Макароны "Fish.ka""ЗВЁЗДОЧКИ" КУКУРУЗА 150мл</t>
  </si>
  <si>
    <t>Макароны "Fish.ka""ЗВЁЗДОЧКИ" МЁД 150мл</t>
  </si>
  <si>
    <t>Макароны "Fish.ka""ЗВЁЗДОЧКИ" ТУТТИ-ФРУТТИ 150мл</t>
  </si>
  <si>
    <t>Макароны "Fish.ka""ЗВЁЗДОЧКИ" УКРОП 150мл</t>
  </si>
  <si>
    <t>Макароны "Fish.ka""ЗВЁЗДОЧКИ" ЧЕСНОК 150мл</t>
  </si>
  <si>
    <t>Макароны "Fish.ka""ЗВЁЗДОЧКИ" СЛИВА 150мл</t>
  </si>
  <si>
    <t>Макароны "Fish.ka""ЗВЁЗДОЧКИ" ШОКОЛАД 150мл</t>
  </si>
  <si>
    <t>Насадка ОПАРЫШ консерв. АНИС 110мл</t>
  </si>
  <si>
    <t>Насадка ОПАРЫШ консерв. ВАНИЛЬ 110мл</t>
  </si>
  <si>
    <t>Насадка ОПАРЫШ консерв. КАРАМЕЛЬ 110мл</t>
  </si>
  <si>
    <t>Насадка ОПАРЫШ консерв. КЛУБНИКА 110мл</t>
  </si>
  <si>
    <t>Насадка ОПАРЫШ консерв. КОНОПЛЯ 110мл</t>
  </si>
  <si>
    <t>Насадка ОПАРЫШ консерв. КУКУРУЗА 110мл</t>
  </si>
  <si>
    <t>Насадка ОПАРЫШ консерв. МЁД 110мл</t>
  </si>
  <si>
    <t>Насадка ОПАРЫШ консерв. СЛИВА 110мл</t>
  </si>
  <si>
    <t>Насадка ОПАРЫШ консерв. ТУТТИ-ФРУТТИ 110мл</t>
  </si>
  <si>
    <t>Насадка ОПАРЫШ консерв. ЧЕСНОК 110мл</t>
  </si>
  <si>
    <t>Насадка ОПАРЫШ "BiG" консерв. АНИС 110мл</t>
  </si>
  <si>
    <t>Насадка ОПАРЫШ "BiG" консерв. ВАНИЛЬ 110мл</t>
  </si>
  <si>
    <t>Насадка ОПАРЫШ "BiG" консерв. КАРАМЕЛЬ 110мл</t>
  </si>
  <si>
    <t>Насадка ОПАРЫШ "BiG" консерв. КЛУБНИКА 110мл</t>
  </si>
  <si>
    <t>Насадка ОПАРЫШ "BiG" консерв. КОНОПЛЯ 110мл</t>
  </si>
  <si>
    <t>Насадка ОПАРЫШ "BiG" консерв. КУКУРУЗА 110мл</t>
  </si>
  <si>
    <t>Насадка ОПАРЫШ "BiG" консерв. МЁД 110мл</t>
  </si>
  <si>
    <t>Насадка ОПАРЫШ "BiG" консерв. СЛИВА 110мл</t>
  </si>
  <si>
    <t>Насадка ОПАРЫШ "BiG" консерв. ТУТТИ-ФРУТТИ 110мл</t>
  </si>
  <si>
    <t>Насадка ОПАРЫШ "BiG" консерв. ЧЕСНОК 110мл</t>
  </si>
  <si>
    <t>Насадка "КУКУРУЗА-КОНОПЛЯ" АНИС 110мл</t>
  </si>
  <si>
    <t>Насадка "КУКУРУЗА-КОНОПЛЯ" АНАНАС 110мл</t>
  </si>
  <si>
    <t>Насадка "КУКУРУЗА-КОНОПЛЯ" БАНАН 110мл</t>
  </si>
  <si>
    <t>Насадка "КУКУРУЗА-КОНОПЛЯ" ВАНИЛЬ 110мл</t>
  </si>
  <si>
    <t>Насадка "КУКУРУЗА-КОНОПЛЯ" ЗЕМЛЯНИКА 110мл</t>
  </si>
  <si>
    <t>Насадка "КУКУРУЗА-КОНОПЛЯ" КАРАМЕЛЬ 110мл</t>
  </si>
  <si>
    <t>Насадка "КУКУРУЗА-КОНОПЛЯ" КЛУБНИКА 110мл</t>
  </si>
  <si>
    <t>Насадка "КУКУРУЗА-КОНОПЛЯ" конопля (аром)110мл</t>
  </si>
  <si>
    <t>Насадка "КУКУРУЗА-КОНОПЛЯ" МЁД 110мл</t>
  </si>
  <si>
    <t>Насадка "КУКУРУЗА-КОНОПЛЯ" ПЕРСИК 110мл</t>
  </si>
  <si>
    <t>Насадка "КУКУРУЗА-КОНОПЛЯ" СЛИВА 110мл</t>
  </si>
  <si>
    <t>Насадка "КУКУРУЗА-КОНОПЛЯ" ТУТТИ-ФРУТТИ 110мл</t>
  </si>
  <si>
    <t>Насадка "КУКУРУЗА-КОНОПЛЯ" УКРОП 110мл</t>
  </si>
  <si>
    <t>Насадка "КУКУРУЗА-КОНОПЛЯ" ЧЕСНОК 110мл</t>
  </si>
  <si>
    <t>Насадка "КУКУРУЗА-КОНОПЛЯ" ШОКОЛАД 110мл</t>
  </si>
  <si>
    <t>Насадка "КУКУРУЗА-КОНОПЛЯ" КОРИАНДР 110мл</t>
  </si>
  <si>
    <t>Насадка "КУКУРУЗА-КОНОПЛЯ" КОРИЦА 110мл</t>
  </si>
  <si>
    <t>Насадка "ПЕРЛОВКА-КОНОПЛЯ" АНИС 110мл</t>
  </si>
  <si>
    <t>Насадка "ПЕРЛОВКА-КОНОПЛЯ" ВАНИЛЬ 110мл</t>
  </si>
  <si>
    <t>Насадка "ПЕРЛОВКА-КОНОПЛЯ" КАРАМЕЛЬ 110мл</t>
  </si>
  <si>
    <t>Насадка "ПЕРЛОВКА-КОНОПЛЯ" КЛУБНИКА 110мл</t>
  </si>
  <si>
    <t>Насадка "ПЕРЛОВКА-КОНОПЛЯ" КУКУРУЗА 110мл</t>
  </si>
  <si>
    <t>Насадка "ПЕРЛОВКА-КОНОПЛЯ" МЁД 110мл</t>
  </si>
  <si>
    <t>Насадка "ПЕРЛОВКА-КОНОПЛЯ" СЛИВА 110мл</t>
  </si>
  <si>
    <t>Насадка "ПЕРЛОВКА-КОНОПЛЯ" ТУТТИ-ФРУТТИ 110мл</t>
  </si>
  <si>
    <t>Насадка "ПЕРЛОВКА-КОНОПЛЯ" УКРОП 110мл</t>
  </si>
  <si>
    <t>Насадка "ПЕРЛОВКА-КОНОПЛЯ" ЧЕСНОК 110мл</t>
  </si>
  <si>
    <t>Насадка "ПЕРЛОВКА-КОНОПЛЯ" ШОКОЛАД 110мл</t>
  </si>
  <si>
    <t>Насадка "ПШЕНИЦА-КОНОПЛЯ" АНИС 110мл</t>
  </si>
  <si>
    <t>Насадка "ПШЕНИЦА-КОНОПЛЯ" ВАНИЛЬ 110мл</t>
  </si>
  <si>
    <t>Насадка "ПШЕНИЦА-КОНОПЛЯ" КАРАМЕЛЬ 110мл</t>
  </si>
  <si>
    <t>Насадка "ПШЕНИЦА-КОНОПЛЯ" КЛУБНИКА 110мл</t>
  </si>
  <si>
    <t>Насадка "ПШЕНИЦА-КОНОПЛЯ" КУКУРУЗА 110мл</t>
  </si>
  <si>
    <t>Насадка "ПШЕНИЦА-КОНОПЛЯ" МЁД 110мл</t>
  </si>
  <si>
    <t>Насадка "ПШЕНИЦА-КОНОПЛЯ" СЛИВА 110мл</t>
  </si>
  <si>
    <t>Насадка "ПШЕНИЦА-КОНОПЛЯ" ТУТТИ-ФРУТТИ 110мл</t>
  </si>
  <si>
    <t>Насадка "ПШЕНИЦА-КОНОПЛЯ" УКРОП 110мл</t>
  </si>
  <si>
    <t>Насадка "ПШЕНИЦА-КОНОПЛЯ" ЧЕСНОК 110мл</t>
  </si>
  <si>
    <t>Насадка "ПШЕНИЦА-КОНОПЛЯ" ШОКОЛАД 110мл</t>
  </si>
  <si>
    <t>Насадка "ГОРОХ-КОНОПЛЯ" АНИС 110мл</t>
  </si>
  <si>
    <t>Насадка "ГОРОХ-КОНОПЛЯ" ВАНИЛЬ 110мл</t>
  </si>
  <si>
    <t>Насадка "ГОРОХ-КОНОПЛЯ" КАРАМЕЛЬ 110мл</t>
  </si>
  <si>
    <t>Насадка "ГОРОХ-КОНОПЛЯ" КЛУБНИКА 110мл</t>
  </si>
  <si>
    <t>Насадка "ГОРОХ-КОНОПЛЯ" КОНОПЛЯ (аром) 110мл</t>
  </si>
  <si>
    <t>Насадка "ГОРОХ-КОНОПЛЯ" КУКУРУЗА 110мл</t>
  </si>
  <si>
    <t>Насадка "ГОРОХ-КОНОПЛЯ" МЁД 110мл</t>
  </si>
  <si>
    <t>Насадка "ГОРОХ-КОНОПЛЯ" СЛИВА 110мл</t>
  </si>
  <si>
    <t>Насадка "ГОРОХ-КОНОПЛЯ" ТУТТИ-ФРУТТИ 110мл</t>
  </si>
  <si>
    <t>Насадка "ГОРОХ-КОНОПЛЯ" УКРОП 110мл</t>
  </si>
  <si>
    <t>Насадка "ГОРОХ-КОНОПЛЯ" ЧЕСНОК 110мл</t>
  </si>
  <si>
    <t>Насадка "ГОРОХ-КОНОПЛЯ" ШОКОЛАД 110мл</t>
  </si>
  <si>
    <t>Насадка "НУТ" АНИС 110мл</t>
  </si>
  <si>
    <t>Насадка "НУТ" ВАНИЛЬ 110мл</t>
  </si>
  <si>
    <t>Насадка "НУТ" КАРАМЕЛЬ 110мл</t>
  </si>
  <si>
    <t>Насадка "НУТ" КЛУБНИКА 110мл</t>
  </si>
  <si>
    <t>Насадка "НУТ" КУКУРУЗА 110мл</t>
  </si>
  <si>
    <t>Насадка "НУТ" МЁД 110мл</t>
  </si>
  <si>
    <t>Насадка "НУТ" СЛИВА 110мл</t>
  </si>
  <si>
    <t>Насадка "НУТ" ТУТТИ-ФРУТТИ 110мл</t>
  </si>
  <si>
    <t>Насадка "НУТ" УКРОП 110мл</t>
  </si>
  <si>
    <t>Насадка "НУТ" ЧЕСНОК 110мл</t>
  </si>
  <si>
    <t>Насадка "НУТ" ШОКОЛАД 110мл</t>
  </si>
  <si>
    <t>Тесто гот. "Fish.ka" "Fish Meal" (рыбная мука) 150мл</t>
  </si>
  <si>
    <t>Тесто (готовое) "Fish.ka" КУКУРУЗНОЕ АНИС 150мл</t>
  </si>
  <si>
    <t>Тесто (готовое) "Fish.ka" КУКУРУЗНОЕ ВАНИЛЬ 150мл</t>
  </si>
  <si>
    <t>Тесто (готовое) "Fish.ka" КУКУРУЗНОЕ КАРАМЕЛЬ 150мл</t>
  </si>
  <si>
    <t>Тесто (готовое) "Fish.ka" КУКУРУЗНОЕ КЛУБНИКА 150мл</t>
  </si>
  <si>
    <t>Тесто (готовое) "Fish.ka" КУКУРУЗНОЕ КОНОПЛЯ 150мл</t>
  </si>
  <si>
    <t>Тесто (готовое) "Fish.ka" КУКУРУЗНОЕ МЁД 150мл</t>
  </si>
  <si>
    <t>Тесто (готовое) "Fish.ka" КУКУРУЗНОЕ СЛИВА 150мл</t>
  </si>
  <si>
    <t>Тесто (готовое) "Fish.ka" КУКУРУЗНОЕ ТУТТИ-ФРУТТИ 150мл</t>
  </si>
  <si>
    <t>Тесто (готовое) "Fish.ka" КУКУРУЗНОЕ ЧЕСНОК 150мл</t>
  </si>
  <si>
    <t>Тесто (готовое) "Fish.ka" КУКУРУЗНОЕ ШОКОЛАД 150мл</t>
  </si>
  <si>
    <t>Тесто (готовое) "Fish.ka" ГОРОХОВОЕ АНИС 150мл</t>
  </si>
  <si>
    <t>Тесто (готовое) "Fish.ka" ГОРОХОВОЕ ВАНИЛЬ 150мл</t>
  </si>
  <si>
    <t>Тесто (готовое) "Fish.ka" ГОРОХОВОЕ КЛУБНИКА 150мл</t>
  </si>
  <si>
    <t>Тесто (готовое) "Fish.ka" ГОРОХОВОЕ КОНОПЛЯ 150мл</t>
  </si>
  <si>
    <t>Тесто (готовое) "Fish.ka" ГОРОХОВОЕ ТУТТИ-ФРУТТИ 150мл</t>
  </si>
  <si>
    <t>Тесто (готовое) "Fish.ka" ГОРОХОВОЕ ЧЕСНОК 150мл</t>
  </si>
  <si>
    <t>Тесто (готовое) "Fish.ka" УНИВЕРСАЛЬНОЕ АНИС 150мл</t>
  </si>
  <si>
    <t>Тесто (готовое) "Fish.ka" УНИВЕРСАЛЬНОЕ ВАНИЛЬ 150мл</t>
  </si>
  <si>
    <t>Тесто (готовое) "Fish.ka" УНИВЕРСАЛЬНОЕ КЛУБНИКА 150мл</t>
  </si>
  <si>
    <t>Тесто (готовое) "Fish.ka" УНИВЕРСАЛЬНОЕ КОНОПЛЯ 150мл</t>
  </si>
  <si>
    <t>Тесто (готовое) "Fish.ka" УНИВЕРСАЛЬНОЕ МЁД 150мл</t>
  </si>
  <si>
    <t>Тесто (готовое) "Fish.ka" УНИВЕРСАЛЬНОЕ СЛИВА 150мл</t>
  </si>
  <si>
    <t>Тесто (готовое) "Fish.ka" УНИВЕРСАЛЬНОЕ ТУТТИ-ФРУТТИ 150мл</t>
  </si>
  <si>
    <t>Тесто (готовое) "Fish.ka" УНИВЕРСАЛЬНОЕ ЧЕСНОК 150мл</t>
  </si>
  <si>
    <t>Тесто (готовое) "Fish.ka" УНИВЕРСАЛЬНОЕ ШОКОЛАД 150мл</t>
  </si>
  <si>
    <t>Бойлы "Fish.ka"  мини АНИС 8-10мм 20мл</t>
  </si>
  <si>
    <t>Бойлы "Fish.ka"  АНИС 14мм 20мл</t>
  </si>
  <si>
    <t>Бойлы "Fish.ka"  мини ВАНИЛЬ 8-10мм 20мл</t>
  </si>
  <si>
    <t>Бойлы "Fish.ka"  ВАНИЛЬ 14мм 20мл</t>
  </si>
  <si>
    <t>Бойлы "Fish.ka"  мини КАРАМЕЛЬ 8-10мм 20мл</t>
  </si>
  <si>
    <t>Бойлы "Fish.ka"  КАРАМЕЛЬ 14мм 20мл</t>
  </si>
  <si>
    <t>Бойлы "Fish.ka"  мини КЛУБНИКА 8-10мм 20мл</t>
  </si>
  <si>
    <t>Бойлы "Fish.ka"  КЛУБНИКА 14мм 20мл</t>
  </si>
  <si>
    <t>Бойлы "Fish.ka"  мини КОНОПЛЯ 8-10мм 20мл</t>
  </si>
  <si>
    <t>Бойлы "Fish.ka"  КОНОПЛЯ 14мм 20мл</t>
  </si>
  <si>
    <t>Бойлы "Fish.ka"  мини КУКУРУЗА 8-10мм 20мл</t>
  </si>
  <si>
    <t>Бойлы "Fish.ka"  КУКУРУЗА 14мм 20мл</t>
  </si>
  <si>
    <t>Бойлы "Fish.ka"  мини МЁД 8-10мм 20мл</t>
  </si>
  <si>
    <t>Бойлы "Fish.ka"  МЁД 14мм 20мл</t>
  </si>
  <si>
    <t>Бойлы "Fish.ka"  мини ОРЕХ 8-10мм 20мл</t>
  </si>
  <si>
    <t>Бойлы "Fish.ka"  ОРЕХ 14мм 20мл</t>
  </si>
  <si>
    <t>Бойлы "Fish.ka"  мини СЛИВА 8-10мм 20мл</t>
  </si>
  <si>
    <t>Бойлы "Fish.ka"  СЛИВА 14мм 20мл</t>
  </si>
  <si>
    <t>Бойлы "Fish.ka"  мини ТУТТИ-ФРУТТИ 8-10мм 20мл</t>
  </si>
  <si>
    <t>Бойлы "Fish.ka"  ТУТТИ-ФРУТТИ 14мм 20мл</t>
  </si>
  <si>
    <t>Бойлы "Fish.ka"  мини ЧЕСНОК 8-10мм 20мл</t>
  </si>
  <si>
    <t>Бойлы "Fish.ka"  ЧЕСНОК 14мм 20мл</t>
  </si>
  <si>
    <t>Бойлы "Fish.ka"  мини ШОКОЛАД 8-10мм 20мл</t>
  </si>
  <si>
    <t>Бойлы "Fish.ka"  ШОКОЛАД 14мм 20мл</t>
  </si>
  <si>
    <t>Бойлы "Fish.ka"  мини АНИС 8-10мм 70г</t>
  </si>
  <si>
    <t>Бойлы "Fish.ka"  АНИС 12мм 100г</t>
  </si>
  <si>
    <t>Бойлы "Fish.ka"  АНИС 14мм 100г</t>
  </si>
  <si>
    <t>Бойлы "Fish.ka"  АНИС 16мм 100г</t>
  </si>
  <si>
    <t>Бойлы "Fish.ka"  АНИС 18мм 100г</t>
  </si>
  <si>
    <t>Бойлы "Fish.ka"  мини ВАНИЛЬ 8-10мм 70г</t>
  </si>
  <si>
    <t>Бойлы "Fish.ka"  ВАНИЛЬ 12мм 100г</t>
  </si>
  <si>
    <t>Бойлы "Fish.ka"  ВАНИЛЬ 14мм 100г</t>
  </si>
  <si>
    <t>Бойлы "Fish.ka"  ВАНИЛЬ 16мм 100г</t>
  </si>
  <si>
    <t>Бойлы "Fish.ka"  ВАНИЛЬ 18мм 100г</t>
  </si>
  <si>
    <t>Бойлы "Fish.ka"  мини КАРАМЕЛЬ 8-10мм 70г</t>
  </si>
  <si>
    <t>Бойлы "Fish.ka"  КАРАМЕЛЬ 12мм 100г</t>
  </si>
  <si>
    <t>Бойлы "Fish.ka"  КАРАМЕЛЬ 14мм 100г</t>
  </si>
  <si>
    <t>Бойлы "Fish.ka"  КАРАМЕЛЬ 16мм 100г</t>
  </si>
  <si>
    <t>Бойлы "Fish.ka"  КАРАМЕЛЬ 18мм 100г</t>
  </si>
  <si>
    <t>Бойлы "Fish.ka"  мини КЛУБНИКА 8-10мм 70г</t>
  </si>
  <si>
    <t>Бойлы "Fish.ka"  КЛУБНИКА 12мм 100г</t>
  </si>
  <si>
    <t>Бойлы "Fish.ka"  КЛУБНИКА 14мм 100г</t>
  </si>
  <si>
    <t>Бойлы "Fish.ka"  КЛУБНИКА 16мм 100г</t>
  </si>
  <si>
    <t>Бойлы "Fish.ka"  КЛУБНИКА 18мм 100г</t>
  </si>
  <si>
    <t>Бойлы "Fish.ka"  мини КОНОПЛЯ 8-10мм 70г</t>
  </si>
  <si>
    <t>Бойлы "Fish.ka"  КОНОПЛЯ 12мм 100г</t>
  </si>
  <si>
    <t>Бойлы "Fish.ka"  КОНОПЛЯ 14мм 100г</t>
  </si>
  <si>
    <t>Бойлы "Fish.ka"  КОНОПЛЯ 16мм 100г</t>
  </si>
  <si>
    <t>Бойлы "Fish.ka"  КОНОПЛЯ 18мм 100г</t>
  </si>
  <si>
    <t>Бойлы "Fish.ka"  мини КУКУРУЗА 8-10мм 70г</t>
  </si>
  <si>
    <t>Бойлы "Fish.ka"  КУКУРУЗА 12мм 100г</t>
  </si>
  <si>
    <t>Бойлы "Fish.ka"  КУКУРУЗА 14мм 100г</t>
  </si>
  <si>
    <t>Бойлы "Fish.ka"  КУКУРУЗА 16мм 100г</t>
  </si>
  <si>
    <t>Бойлы "Fish.ka"  КУКУРУЗА 18мм 100г</t>
  </si>
  <si>
    <t>Бойлы "Fish.ka"  мини МЁД 8-10мм 70г</t>
  </si>
  <si>
    <t>Бойлы "Fish.ka"  МЁД 12мм 100г</t>
  </si>
  <si>
    <t>Бойлы "Fish.ka"  МЁД 14мм 100г</t>
  </si>
  <si>
    <t>Бойлы "Fish.ka"  МЁД 16мм 100г</t>
  </si>
  <si>
    <t>Бойлы "Fish.ka"  МЁД 18мм 100г</t>
  </si>
  <si>
    <t>Бойлы "Fish.ka"  мини ОРЕХ 8-10мм 70г</t>
  </si>
  <si>
    <t>Бойлы "Fish.ka"  ОРЕХ 12мм 100г</t>
  </si>
  <si>
    <t>Бойлы "Fish.ka"  ОРЕХ 14мм 100г</t>
  </si>
  <si>
    <t>Бойлы "Fish.ka"  ОРЕХ 16мм 100г</t>
  </si>
  <si>
    <t>Бойлы "Fish.ka"  ОРЕХ 18мм 100г</t>
  </si>
  <si>
    <t>Бойлы "Fish.ka"  мини СЛИВА 8-10мм 70г</t>
  </si>
  <si>
    <t>Бойлы "Fish.ka"  СЛИВА 12мм 100г</t>
  </si>
  <si>
    <t>Бойлы "Fish.ka"  СЛИВА 14мм 100г</t>
  </si>
  <si>
    <t>Бойлы "Fish.ka"  СЛИВА 16мм 100г</t>
  </si>
  <si>
    <t>Бойлы "Fish.ka"  СЛИВА 18мм 100г</t>
  </si>
  <si>
    <t>Бойлы "Fish.ka"  мини ТУТТИ-ФРУТТИ 8-10мм 70г</t>
  </si>
  <si>
    <t>Бойлы "Fish.ka"  ТУТТИ-ФРУТТИ 12мм 100г</t>
  </si>
  <si>
    <t>Бойлы "Fish.ka"  ТУТТИ-ФРУТТИ 14мм 100г</t>
  </si>
  <si>
    <t>Бойлы "Fish.ka"  ТУТТИ-ФРУТТИ 16мм 100г</t>
  </si>
  <si>
    <t>Бойлы "Fish.ka"  ТУТТИ-ФРУТТИ 18мм 100г</t>
  </si>
  <si>
    <t>Бойлы "Fish.ka"  мини ЧЕСНОК 8-10мм 70г</t>
  </si>
  <si>
    <t>Бойлы "Fish.ka"  ЧЕСНОК 12мм 100г</t>
  </si>
  <si>
    <t>Бойлы "Fish.ka"  ЧЕСНОК 14мм 100г</t>
  </si>
  <si>
    <t>Бойлы "Fish.ka"  ЧЕСНОК 16мм 100г</t>
  </si>
  <si>
    <t>Бойлы "Fish.ka"  ЧЕСНОК 18мм 100г</t>
  </si>
  <si>
    <t>Бойлы "Fish.ka"  мини ШОКОЛАД 8-10мм 70г</t>
  </si>
  <si>
    <t>Бойлы "Fish.ka"  ШОКОЛАД 12мм 100г</t>
  </si>
  <si>
    <t>Бойлы "Fish.ka"  ШОКОЛАД 14мм 100г</t>
  </si>
  <si>
    <t>Бойлы "Fish.ka"  ШОКОЛАД 16мм 100г</t>
  </si>
  <si>
    <t>Бойлы "Fish.ka"  ШОКОЛАД 18мм 100г</t>
  </si>
  <si>
    <t>Бойлы "Fish.ka"  мини АНИС 8-10мм 500г</t>
  </si>
  <si>
    <t>Бойлы "Fish.ka"  АНИС 14мм 500г</t>
  </si>
  <si>
    <t>Бойлы "Fish.ka"  АНИС 18мм 500г</t>
  </si>
  <si>
    <t>Бойлы "Fish.ka"  мини ВАНИЛЬ 8-10мм 500г</t>
  </si>
  <si>
    <t>Бойлы "Fish.ka"  ВАНИЛЬ 14мм 500г</t>
  </si>
  <si>
    <t>Бойлы "Fish.ka"  ВАНИЛЬ 18мм 500г</t>
  </si>
  <si>
    <t>Бойлы "Fish.ka"  мини КАРАМЕЛЬ 8-10мм 500г</t>
  </si>
  <si>
    <t>Бойлы "Fish.ka"  КАРАМЕЛЬ 14мм 500г</t>
  </si>
  <si>
    <t>Бойлы "Fish.ka"  КАРАМЕЛЬ 18мм 500г</t>
  </si>
  <si>
    <t>Бойлы "Fish.ka"  мини КЛУБНИКА 8-10мм 500г</t>
  </si>
  <si>
    <t>Бойлы "Fish.ka"  КЛУБНИКА 14мм 500г</t>
  </si>
  <si>
    <t>Бойлы "Fish.ka"  КЛУБНИКА 18мм 500г</t>
  </si>
  <si>
    <t>Бойлы "Fish.ka"  мини КОНОПЛЯ 8-10мм 500г</t>
  </si>
  <si>
    <t>Бойлы "Fish.ka"  КОНОПЛЯ 14мм 500г</t>
  </si>
  <si>
    <t>Бойлы "Fish.ka"  КОНОПЛЯ 18мм 500г</t>
  </si>
  <si>
    <t>Бойлы "Fish.ka"  мини КУКУРУЗА 8-10мм 500г</t>
  </si>
  <si>
    <t>Бойлы "Fish.ka"  КУКУРУЗА 14мм 500г</t>
  </si>
  <si>
    <t>Бойлы "Fish.ka"  КУКУРУЗА 18мм 500г</t>
  </si>
  <si>
    <t>Бойлы "Fish.ka"  мини МЁД 8-10мм 500г</t>
  </si>
  <si>
    <t>Бойлы "Fish.ka"  МЁД 14мм 500г</t>
  </si>
  <si>
    <t>Бойлы "Fish.ka"  МЁД 18мм 500г</t>
  </si>
  <si>
    <t>Бойлы "Fish.ka"  мини ОРЕХ 8-10мм 500г</t>
  </si>
  <si>
    <t>Бойлы "Fish.ka"  ОРЕХ 14мм 500г</t>
  </si>
  <si>
    <t>Бойлы "Fish.ka"  ОРЕХ 18мм 500г</t>
  </si>
  <si>
    <t>Бойлы "Fish.ka"  мини СЛИВА 8-10мм 500г</t>
  </si>
  <si>
    <t>Бойлы "Fish.ka"  СЛИВА 14мм 500г</t>
  </si>
  <si>
    <t>Бойлы "Fish.ka"  СЛИВА 18мм 500г</t>
  </si>
  <si>
    <t>Бойлы "Fish.ka"  мини ТУТТИ-ФРУТТИ 8-10мм 500г</t>
  </si>
  <si>
    <t>Бойлы "Fish.ka"  ТУТТИ-ФРУТТИ 14мм 500г</t>
  </si>
  <si>
    <t>Бойлы "Fish.ka"  ТУТТИ-ФРУТТИ 18мм 500г</t>
  </si>
  <si>
    <t>Бойлы "Fish.ka"  мини ЧЕСНОК 8-10мм 500г</t>
  </si>
  <si>
    <t>Бойлы "Fish.ka"  ЧЕСНОК 14мм 500г</t>
  </si>
  <si>
    <t>Бойлы "Fish.ka"  ЧЕСНОК 18мм 500г</t>
  </si>
  <si>
    <t>Бойлы "Fish.ka"  мини ШОКОЛАД 8-10мм 500г</t>
  </si>
  <si>
    <t>Бойлы "Fish.ka"  ШОКОЛАД 14мм 500г</t>
  </si>
  <si>
    <t>Бойлы "Fish.ka"  ШОКОЛАД 18мм 500г</t>
  </si>
  <si>
    <t>Бойлы "Fish.ka"  мини АНИС 8-10мм 800г</t>
  </si>
  <si>
    <t>Бойлы "Fish.ka"  АНИС 14мм 800г</t>
  </si>
  <si>
    <t>Бойлы "Fish.ka"  АНИС 18мм 800г</t>
  </si>
  <si>
    <t>Бойлы "Fish.ka"  мини ВАНИЛЬ 8-10мм 800г</t>
  </si>
  <si>
    <t>Бойлы "Fish.ka"  ВАНИЛЬ 14мм 800г</t>
  </si>
  <si>
    <t>Бойлы "Fish.ka"  ВАНИЛЬ 18мм 800г</t>
  </si>
  <si>
    <t>Бойлы "Fish.ka"  мини КАРАМЕЛЬ 8-10мм 800г</t>
  </si>
  <si>
    <t>Бойлы "Fish.ka"  КАРАМЕЛЬ 14мм 800г</t>
  </si>
  <si>
    <t>Бойлы "Fish.ka"  КАРАМЕЛЬ 18мм 800г</t>
  </si>
  <si>
    <t>Бойлы "Fish.ka"  мини КЛУБНИКА 8-10мм 800г</t>
  </si>
  <si>
    <t>Бойлы "Fish.ka"  КЛУБНИКА 14мм 800г</t>
  </si>
  <si>
    <t>Бойлы "Fish.ka"  КЛУБНИКА 18мм 800г</t>
  </si>
  <si>
    <t>Бойлы "Fish.ka"  мини КОНОПЛЯ 8-10мм 800г</t>
  </si>
  <si>
    <t>Бойлы "Fish.ka"  КОНОПЛЯ 14мм 800г</t>
  </si>
  <si>
    <t>Бойлы "Fish.ka"  КОНОПЛЯ 18мм 800г</t>
  </si>
  <si>
    <t>Бойлы "Fish.ka"  мини КУКУРУЗА 8-10мм 800г</t>
  </si>
  <si>
    <t>Бойлы "Fish.ka"  КУКУРУЗА 14мм 800г</t>
  </si>
  <si>
    <t>Бойлы "Fish.ka"  КУКУРУЗА 18мм 800г</t>
  </si>
  <si>
    <t>Бойлы "Fish.ka"  мини МЁД 8-10мм 800г</t>
  </si>
  <si>
    <t>Бойлы "Fish.ka"  МЁД 14мм 800г</t>
  </si>
  <si>
    <t>Бойлы "Fish.ka"  МЁД 18мм 800г</t>
  </si>
  <si>
    <t>Бойлы "Fish.ka"  мини ОРЕХ 8-10мм 800г</t>
  </si>
  <si>
    <t>Бойлы "Fish.ka"  ОРЕХ 14мм 800г</t>
  </si>
  <si>
    <t>Бойлы "Fish.ka"  ОРЕХ 18мм 800г</t>
  </si>
  <si>
    <t>Бойлы "Fish.ka"  мини СЛИВА 8-10мм 800г</t>
  </si>
  <si>
    <t>Бойлы "Fish.ka"  СЛИВА 14мм 800г</t>
  </si>
  <si>
    <t>Бойлы "Fish.ka"  СЛИВА 18мм 800г</t>
  </si>
  <si>
    <t>Бойлы "Fish.ka"  мини ТУТТИ-ФРУТТИ 8-10мм 800г</t>
  </si>
  <si>
    <t>Бойлы "Fish.ka"  ТУТТИ-ФРУТТИ 14мм 800г</t>
  </si>
  <si>
    <t>Бойлы "Fish.ka"  ТУТТИ-ФРУТТИ 18мм 800г</t>
  </si>
  <si>
    <t>Бойлы "Fish.ka"  мини ЧЕСНОК 8-10мм 800г</t>
  </si>
  <si>
    <t>Бойлы "Fish.ka"  ЧЕСНОК 14мм 800г</t>
  </si>
  <si>
    <t>Бойлы "Fish.ka"  ЧЕСНОК 18мм 800г</t>
  </si>
  <si>
    <t>Бойлы "Fish.ka"  мини ШОКОЛАД 8-10мм 800г</t>
  </si>
  <si>
    <t>Бойлы "Fish.ka"  ШОКОЛАД 14мм 800г</t>
  </si>
  <si>
    <t>Бойлы "Fish.ka"  ШОКОЛАД 18мм 800г</t>
  </si>
  <si>
    <t>Бойлы "Fish.ka"  АНИС 14мм 3кг</t>
  </si>
  <si>
    <t>Бойлы "Fish.ka"  АНИС 18мм 3кг</t>
  </si>
  <si>
    <t>Бойлы "Fish.ka"  ВАНИЛЬ 14мм 3кг</t>
  </si>
  <si>
    <t>Бойлы "Fish.ka"  ВАНИЛЬ 18мм 3кг</t>
  </si>
  <si>
    <t>Бойлы "Fish.ka"  КАРАМЕЛЬ 14мм 3кг</t>
  </si>
  <si>
    <t>Бойлы "Fish.ka"  КАРАМЕЛЬ 18мм 3кг</t>
  </si>
  <si>
    <t>Бойлы "Fish.ka"  КЛУБНИКА 14мм 3кг</t>
  </si>
  <si>
    <t>Бойлы "Fish.ka"  КЛУБНИКА 18мм 3кг</t>
  </si>
  <si>
    <t>Бойлы "Fish.ka"  КОНОПЛЯ 14мм 3кг</t>
  </si>
  <si>
    <t>Бойлы "Fish.ka"  КОНОПЛЯ 18мм 3кг</t>
  </si>
  <si>
    <t>Бойлы "Fish.ka"  КУКУРУЗА 14мм 3кг</t>
  </si>
  <si>
    <t>Бойлы "Fish.ka"  КУКУРУЗА 18мм 3кг</t>
  </si>
  <si>
    <t>Бойлы "Fish.ka"  МЁД 14мм 3кг</t>
  </si>
  <si>
    <t>Бойлы "Fish.ka"  МЁД 18мм 3кг</t>
  </si>
  <si>
    <t>Бойлы "Fish.ka"  ОРЕХ 14мм 3кг</t>
  </si>
  <si>
    <t>Бойлы "Fish.ka"  ОРЕХ 18мм 3кг</t>
  </si>
  <si>
    <t>Бойлы "Fish.ka"  СЛИВА 14мм 3кг</t>
  </si>
  <si>
    <t>Бойлы "Fish.ka"  СЛИВА 18мм 3кг</t>
  </si>
  <si>
    <t>Бойлы "Fish.ka"  ТУТТИ-ФРУТТИ 14мм 3кг</t>
  </si>
  <si>
    <t>Бойлы "Fish.ka"  ТУТТИ-ФРУТТИ 18мм 3кг</t>
  </si>
  <si>
    <t>Бойлы "Fish.ka"  ЧЕСНОК 14мм 3кг</t>
  </si>
  <si>
    <t>Бойлы "Fish.ka"  ЧЕСНОК 18мм 3кг</t>
  </si>
  <si>
    <t>Бойлы "Fish.ka"  ШОКОЛАД 14мм 3кг</t>
  </si>
  <si>
    <t>Бойлы "Fish.ka"  ШОКОЛАД 18мм 3кг</t>
  </si>
  <si>
    <t>Бойлы "Fish.ka"  (дип) АССОРТИ 8х18мм 110мл</t>
  </si>
  <si>
    <t>Бойлы "Fish.ka"  (дип) АНИС 8-10мм 110мл</t>
  </si>
  <si>
    <t>Бойлы "Fish.ka"  (дип) АНИС 12мм 110мл</t>
  </si>
  <si>
    <t>Бойлы "Fish.ka"  (дип) АНИС 14мм 110мл</t>
  </si>
  <si>
    <t>Бойлы "Fish.ka"  (дип) АНИС 18мм 110мл</t>
  </si>
  <si>
    <t>Бойлы "Fish.ka"  (дип) ВАНИЛЬ 8-10мм 110мл</t>
  </si>
  <si>
    <t>Бойлы "Fish.ka"  (дип) ВАНИЛЬ 12мм 110мл</t>
  </si>
  <si>
    <t>Бойлы "Fish.ka"  (дип) ВАНИЛЬ 14мм 110мл</t>
  </si>
  <si>
    <t>Бойлы "Fish.ka"  (дип) ВАНИЛЬ 18мм 110мл</t>
  </si>
  <si>
    <t>Бойлы "Fish.ka"  (дип) ЖАРЕНАЯ семечка 8-10мм 110мл</t>
  </si>
  <si>
    <t>Бойлы "Fish.ka"  (дип) запах МОТЫЛЯ 8-10мм 110мл</t>
  </si>
  <si>
    <t>Бойлы "Fish.ka"  (дип) запах ЧЕРВЯ 8-10мм 110мл</t>
  </si>
  <si>
    <t>Бойлы "Fish.ka"  (дип) КАРАМЕЛЬ 8-10мм 110мл</t>
  </si>
  <si>
    <t>Бойлы "Fish.ka"  (дип) КАРАМЕЛЬ 12мм 110мл</t>
  </si>
  <si>
    <t>Бойлы "Fish.ka"  (дип) КАРАМЕЛЬ 14мм 110мл</t>
  </si>
  <si>
    <t>Бойлы "Fish.ka"  (дип) КАРАМЕЛЬ 18мм 110мл</t>
  </si>
  <si>
    <t>Бойлы "Fish.ka"  (дип) КЛУБНИКА 8-10мм 110мл</t>
  </si>
  <si>
    <t>Бойлы "Fish.ka"  (дип) КЛУБНИКА 12мм 110мл</t>
  </si>
  <si>
    <t>Бойлы "Fish.ka"  (дип) КЛУБНИКА 14мм 110мл</t>
  </si>
  <si>
    <t>Бойлы "Fish.ka"  (дип) КЛУБНИКА 18мм 110мл</t>
  </si>
  <si>
    <t>Бойлы "Fish.ka"  (дип) КОНОПЛЯ 8-10мм 110мл</t>
  </si>
  <si>
    <t>Бойлы "Fish.ka"  (дип) КОНОПЛЯ 12мм 110мл</t>
  </si>
  <si>
    <t>Бойлы "Fish.ka"  (дип) КОНОПЛЯ 14мм 110мл</t>
  </si>
  <si>
    <t>Бойлы "Fish.ka"  (дип) КОНОПЛЯ 18мм 110мл</t>
  </si>
  <si>
    <t>Бойлы "Fish.ka"  (дип) КУКУРУЗА 8-10мм 110мл</t>
  </si>
  <si>
    <t>Бойлы "Fish.ka"  (дип) КУКУРУЗА 12мм 110мл</t>
  </si>
  <si>
    <t>Бойлы "Fish.ka"  (дип) КУКУРУЗА 14мм 110мл</t>
  </si>
  <si>
    <t>Бойлы "Fish.ka"  (дип) КУКУРУЗА 18мм 110мл</t>
  </si>
  <si>
    <t>Бойлы "Fish.ka"  (дип) МЁД 8-10мм 110мл</t>
  </si>
  <si>
    <t>Бойлы "Fish.ka"  (дип) МЁД 12мм 110мл</t>
  </si>
  <si>
    <t>Бойлы "Fish.ka"  (дип) МЁД 14мм 110мл</t>
  </si>
  <si>
    <t>Бойлы "Fish.ka"  (дип) МЁД 18мм 110мл</t>
  </si>
  <si>
    <t>Бойлы "Fish.ka"  (дип) ОРЕХ 8-10мм 110мл</t>
  </si>
  <si>
    <t>Бойлы "Fish.ka"  (дип) ОРЕХ 12мм 110мл</t>
  </si>
  <si>
    <t>Бойлы "Fish.ka"  (дип) ОРЕХ 14мм 110мл</t>
  </si>
  <si>
    <t>Бойлы "Fish.ka"  (дип) ОРЕХ 18мм 110мл</t>
  </si>
  <si>
    <t>Бойлы "Fish.ka"  (дип) СЛИВА 8-10мм 110мл</t>
  </si>
  <si>
    <t>Бойлы "Fish.ka"  (дип) СЛИВА 12мм 110мл</t>
  </si>
  <si>
    <t>Бойлы "Fish.ka"  (дип) СЛИВА 14мм 110мл</t>
  </si>
  <si>
    <t>Бойлы "Fish.ka"  (дип) СЛИВА 18мм 110мл</t>
  </si>
  <si>
    <t>Бойлы "Fish.ka"  (дип) ТУТТИ-ФРУТТИ 8-10мм 110мл</t>
  </si>
  <si>
    <t>Бойлы "Fish.ka"  (дип) ТУТТИ-ФРУТТИ 12мм 110мл</t>
  </si>
  <si>
    <t>Бойлы "Fish.ka"  (дип) ТУТТИ-ФРУТТИ 14мм 110мл</t>
  </si>
  <si>
    <t>Бойлы "Fish.ka"  (дип) ТУТТИ-ФРУТТИ 18мм 110мл</t>
  </si>
  <si>
    <t>Бойлы "Fish.ka"  (дип) ЧЕСНОК 8-10мм 110мл</t>
  </si>
  <si>
    <t>Бойлы "Fish.ka"  (дип) ЧЕСНОК 12мм 110мл</t>
  </si>
  <si>
    <t>Бойлы "Fish.ka"  (дип) ЧЕСНОК 14мм 110мл</t>
  </si>
  <si>
    <t>Бойлы "Fish.ka"  (дип) ЧЕСНОК 18мм 110мл</t>
  </si>
  <si>
    <t>Бойлы "Fish.ka"  (дип) ШОКОЛАД 8-10мм 110мл</t>
  </si>
  <si>
    <t>Бойлы "Fish.ka"  (дип) ШОКОЛАД 12мм 110мл</t>
  </si>
  <si>
    <t>Бойлы "Fish.ka"  (дип) ШОКОЛАД 14мм 110мл</t>
  </si>
  <si>
    <t>Бойлы "Fish.ka"  (дип) ШОКОЛАД 18мм 110мл</t>
  </si>
  <si>
    <t>Бойлы "Fish.ka"  (дип) "Fish Meal" 8-10мм 110мл</t>
  </si>
  <si>
    <t>Бойлы "Fish.ka" ПЫЛЯЩИЕ (насад) АНИС 18мм 100г</t>
  </si>
  <si>
    <t>Бойлы "Fish.ka"  ПЫЛЯЩИЕ (насад) ВАНИЛЬ 18мм 100г</t>
  </si>
  <si>
    <t>Бойлы "Fish.ka"  ПЫЛЯЩИЕ (насад) КЛУБНИКА 18мм 100г</t>
  </si>
  <si>
    <t>Бойлы "Fish.ka"  ПЫЛЯЩИЕ (насад) КОНОПЛЯ 18мм 100г</t>
  </si>
  <si>
    <t>Бойлы "Fish.ka"  ПЫЛЯЩИЕ (насад) КУКУРУЗА 18мм 100г</t>
  </si>
  <si>
    <t>Бойлы "Fish.ka"  ПЫЛЯЩИЕ (насад) МЁД 18мм 100г</t>
  </si>
  <si>
    <t>Бойлы "Fish.ka"  ПЫЛЯЩИЕ (насад) СЛИВА 18мм 100г</t>
  </si>
  <si>
    <t>Бойлы "Fish.ka"  ПЫЛЯЩИЕ (насад) ТУТТИ-ФРУТТИ 18мм 100г</t>
  </si>
  <si>
    <t>Бойлы "Fish.ka"  ПЫЛЯЩИЕ (насад) ЧЕСНОК 18мм 100г</t>
  </si>
  <si>
    <t>Бойлы "Fish.ka"  ПЫЛЯЩИЕ (насад) ШОКОЛАД 18мм 100г</t>
  </si>
  <si>
    <t>Бойлы "Fish.ka"  ПЫЛЯЩИЕ АНИС 18мм 800г</t>
  </si>
  <si>
    <t>Бойлы "Fish.ka"  ПЫЛЯЩИЕ ВАНИЛЬ 18мм 800г</t>
  </si>
  <si>
    <t>Бойлы "Fish.ka"  ПЫЛЯЩИЕ Жареная семечка 18мм 800г</t>
  </si>
  <si>
    <t>Бойлы "Fish.ka"  ПЫЛЯЩИЕ КЛУБНИКА 18мм 800г</t>
  </si>
  <si>
    <t>Бойлы "Fish.ka"  ПЫЛЯЩИЕ КОНОПЛЯ 18мм 800г</t>
  </si>
  <si>
    <t>Бойлы "Fish.ka"  ПЫЛЯЩИЕ КУКУРУЗА 18мм 800г</t>
  </si>
  <si>
    <t>Бойлы "Fish.ka"  ПЫЛЯЩИЕ МЁД 18мм 800г</t>
  </si>
  <si>
    <t>Бойлы "Fish.ka"  ПЫЛЯЩИЕ СЛИВА 18мм 800г</t>
  </si>
  <si>
    <t>Бойлы "Fish.ka"  ПЫЛЯЩИЕ ТУТТИ-ФРУТТИ 18мм 800г</t>
  </si>
  <si>
    <t>Бойлы "Fish.ka"  ПЫЛЯЩИЕ ЧЕСНОК 18мм 800г</t>
  </si>
  <si>
    <t>Бойлы "Fish.ka"  ПЫЛЯЩИЕ ШОКОЛАД 18мм 800г</t>
  </si>
  <si>
    <t>Бойлы "Fish.ka"  ПЫЛЯЩИЕ АНИС 18мм 3кг</t>
  </si>
  <si>
    <t>Бойлы "Fish.ka"  ПЫЛЯЩИЕ ВАНИЛЬ 18мм 3кг</t>
  </si>
  <si>
    <t>Бойлы "Fish.ka"  ПЫЛЯЩИЕ ЖАРЕНАЯ семечка 18мм 3кг</t>
  </si>
  <si>
    <t>Бойлы "Fish.ka"  ПЫЛЯЩИЕ КЛУБНИКА 18мм 3кг</t>
  </si>
  <si>
    <t>Бойлы "Fish.ka"  ПЫЛЯЩИЕ КОНОПЛЯ 18мм 3кг</t>
  </si>
  <si>
    <t>Бойлы "Fish.ka"  ПЫЛЯЩИЕ КУКУРУЗА 18мм 3кг</t>
  </si>
  <si>
    <t>Бойлы "Fish.ka"  ПЫЛЯЩИЕ МЁД 18мм 3кг</t>
  </si>
  <si>
    <t>Бойлы "Fish.ka"  ПЫЛЯЩИЕ СЛИВА 18мм 3кг</t>
  </si>
  <si>
    <t>Бойлы "Fish.ka"  ПЫЛЯЩИЕ ТУТТИ-ФРУТТИ 18мм 3кг</t>
  </si>
  <si>
    <t>Бойлы "Fish.ka"  ПЫЛЯЩИЕ ЧЕСНОК 18мм 3кг</t>
  </si>
  <si>
    <t>Бойлы "Fish.ka"  ПЫЛЯЩИЕ ШОКОЛАД 18мм 3кг</t>
  </si>
  <si>
    <t>"ПЕЛЛЕТС" +резинка АНИС 8х14мм 20мл</t>
  </si>
  <si>
    <t>"ПЕЛЛЕТС" +резинка ВАНИЛЬ 8х14мм 20мл</t>
  </si>
  <si>
    <t>"ПЕЛЛЕТС" +резинка КЛУБНИКА 8х14мм 20мл</t>
  </si>
  <si>
    <t>"ПЕЛЛЕТС" +резинка КОНОПЛЯ 8х14мм 20мл</t>
  </si>
  <si>
    <t>"ПЕЛЛЕТС" +резинка КУКУРУЗА 8х14мм 20мл</t>
  </si>
  <si>
    <t>"ПЕЛЛЕТС" +резинка СЛИВА 8х14мм 20мл</t>
  </si>
  <si>
    <t>"ПЕЛЛЕТС" +резинка ТУТТИ-ФРУТТИ 8х14мм 20мл</t>
  </si>
  <si>
    <t>"ПЕЛЛЕТС" +резинка МЁД 8х14мм 20мл</t>
  </si>
  <si>
    <t>"ПЕЛЛЕТС" +резинка ШОКОЛАД 8х14мм 20мл</t>
  </si>
  <si>
    <t>"ПЕЛЛЕТС" +резинка ЧЕСНОК 8х14мм 20мл</t>
  </si>
  <si>
    <t>"ПЕЛЛЕТС" АНИС 8х14мм 100г</t>
  </si>
  <si>
    <t>"ПЕЛЛЕТС" ВАНИЛЬ 8х14мм 100г</t>
  </si>
  <si>
    <t>"ПЕЛЛЕТС" КЛУБНИКА 8х14мм 100г</t>
  </si>
  <si>
    <t>"ПЕЛЛЕТС" КАРАМЕЛЬ 8х14мм 100г</t>
  </si>
  <si>
    <t>"ПЕЛЛЕТС" КУКУРУЗА 8х14мм 100г</t>
  </si>
  <si>
    <t>"ПЕЛЛЕТС" СЛИВА 8х14мм 100г</t>
  </si>
  <si>
    <t>"ПЕЛЛЕТС" МЁД 8х14мм 100г</t>
  </si>
  <si>
    <t>"ПЕЛЛЕТС" ОРЕХ 8х14мм 100г</t>
  </si>
  <si>
    <t>"ПЕЛЛЕТС" ТУТТИ-ФРУТТИ 8х14мм 100г</t>
  </si>
  <si>
    <t>"ПЕЛЛЕТС" ЧЕСНОК 8х14мм 100г</t>
  </si>
  <si>
    <t>"ПЕЛЛЕТС" ШОКОЛАД 8х14мм 100г</t>
  </si>
  <si>
    <t>"ПЕЛЛЕТС" АНИС 8х14мм 800г</t>
  </si>
  <si>
    <t>"ПЕЛЛЕТС" ВАНИЛЬ 8х14мм 800г</t>
  </si>
  <si>
    <t>"ПЕЛЛЕТС" КЛУБНИКА 8х14мм 800г</t>
  </si>
  <si>
    <t>"ПЕЛЛЕТС" КОНОПЛЯ 8х14мм 800г</t>
  </si>
  <si>
    <t>"ПЕЛЛЕТС" КУКУРУЗА 8х14мм 800г</t>
  </si>
  <si>
    <t>"ПЕЛЛЕТС" МЁД 8х14мм 800г</t>
  </si>
  <si>
    <t>"ПЕЛЛЕТС" ТУТТИ-ФРУТТИ 8х14мм 800г</t>
  </si>
  <si>
    <t>"ПЕЛЛЕТС" ЧЕСНОК 8х14мм 800г</t>
  </si>
  <si>
    <t>"ПЕЛЛЕТС" ШОКОЛАД 8х14мм 800г</t>
  </si>
  <si>
    <t>"ПЕЛЛЕТС" (ДИП) АНИС 8х14мм 110мл</t>
  </si>
  <si>
    <t>"ПЕЛЛЕТС" (ДИП) ВАНИЛЬ 8х14мм 110мл</t>
  </si>
  <si>
    <t>"ПЕЛЛЕТС" (ДИП) КЛУБНИКА 8х14мм 110мл</t>
  </si>
  <si>
    <t>"ПЕЛЛЕТС" (ДИП) КОНОПЛЯ 8х14мм 110мл</t>
  </si>
  <si>
    <t>"ПЕЛЛЕТС" (ДИП) КУКУРУЗА 8х14мм 110мл</t>
  </si>
  <si>
    <t>"ПЕЛЛЕТС" (ДИП) МЁД 8х14мм 110мл</t>
  </si>
  <si>
    <t>"ПЕЛЛЕТС" (ДИП) ТУТТИ-ФРУТТИ 8х14мм 110мл</t>
  </si>
  <si>
    <t>"ПЕЛЛЕТС" (ДИП) ЧЕСНОК 8х14мм 110мл</t>
  </si>
  <si>
    <t>"ПЕЛЛЕТС" (ДИП) ШОКОЛАД 8х14мм 110мл</t>
  </si>
  <si>
    <t>Макуха подсолнечная (пыльца) 500г</t>
  </si>
  <si>
    <t>СУММА заказа</t>
  </si>
  <si>
    <t>СЧЁТ</t>
  </si>
  <si>
    <t>Жмыхи "КОНОПЛЯ" Семена Сухари ДОБАВКИ (гаммарус, опарыш)</t>
  </si>
  <si>
    <t>БОЛТУШКА шприц "ЗВЁЗДОЧКИ" ПРИВАДЫ</t>
  </si>
  <si>
    <t>ТЕСТО готовое  Мастырка</t>
  </si>
  <si>
    <t>Прикормка "Fish.ka"  Карп-Карась БИСКВИТ смесь 1кг</t>
  </si>
  <si>
    <t>Прикормка "Fish.ka"  Лещ-Плотва БИСКВИТ смесь 1кг</t>
  </si>
  <si>
    <t>Ароматизатор  АНАНАС 30мл</t>
  </si>
  <si>
    <t>Бойлы "Fish.ka"  мини АНАНАС 8-10мм 70г</t>
  </si>
  <si>
    <t>Бойлы "Fish.ka"  АНАНАС 12мм 100г</t>
  </si>
  <si>
    <t>Бойлы "Fish.ka"  АНАНАС 14мм 100г</t>
  </si>
  <si>
    <t>Бойлы "Fish.ka"  АНАНАС 18мм 100г</t>
  </si>
  <si>
    <t>Бойлы "Fish.ka"  мини БАНАН 8-10мм 70г</t>
  </si>
  <si>
    <t>Бойлы "Fish.ka"  БАНАН 12мм 100г</t>
  </si>
  <si>
    <t>Бойлы "Fish.ka"  БАНАН 14мм 100г</t>
  </si>
  <si>
    <t>Бойлы "Fish.ka"  БАНАН 18мм 100г</t>
  </si>
  <si>
    <t>Бойлы "Fish.ka"  (дип) АНАНАС 8-10мм 110мл</t>
  </si>
  <si>
    <t>Бойлы "Fish.ka"  (дип) АНАНАС 12мм 110мл</t>
  </si>
  <si>
    <t>Бойлы "Fish.ka"  (дип) АНАНАС 14мм 110мл</t>
  </si>
  <si>
    <t>Насадка "POP-UPS" (плав.) АНАНАС 12мм 110мл</t>
  </si>
  <si>
    <t>Насадка "POP-UPS" (плав.) БАНАН 12мм 110мл</t>
  </si>
  <si>
    <t>"ПЕЛЛЕТС" АНАНАС 8х14мм 100г</t>
  </si>
  <si>
    <t>Макароны "Fish.ka""ЗВЁЗДОЧКИ" запах МОТЫЛЯ 150мл</t>
  </si>
  <si>
    <t>Макароны "Fish.ka""ЗВЁЗДОЧКИ" запах ЧЕРВЯ 150мл</t>
  </si>
  <si>
    <t>Прикормка "Fish.ka"  Карп-Карась БИСКВИТ гран.8мм 0,8кг</t>
  </si>
  <si>
    <t>СИЛИКОНОВОЕ кольцо для ПЕЛЕТСА (D3-9мм) 25шт</t>
  </si>
  <si>
    <t>СИЛИКОНОВОЕ кольцо для ПЕЛЕТСА (D5-15мм) 25шт</t>
  </si>
  <si>
    <t>Оснастка для БОЙЛОВ, ПЕЛЕТСА (игла-10мм) 10шт</t>
  </si>
  <si>
    <t>Бойлы "Fish.ka"  мини "БИСКВИТ" 8-10мм 70г</t>
  </si>
  <si>
    <t>Бойлы "Fish.ka"  "БИСКВИТ" 12мм 100г</t>
  </si>
  <si>
    <t>Бойлы "Fish.ka"  "БИСКВИТ" 14мм 100г</t>
  </si>
  <si>
    <t>Бойлы "Fish.ka"  "БИСКВИТ" 18мм 100г</t>
  </si>
  <si>
    <t>Бойлы "Fish.ka"  (дип) "БИСКВИТ" 8-10мм 110мл</t>
  </si>
  <si>
    <t>Бойлы "Fish.ka"  (дип) "БИСКВИТ" 12мм 110мл</t>
  </si>
  <si>
    <t>Бойлы "Fish.ka"  (дип) "БИСКВИТ" 14мм 110мл</t>
  </si>
  <si>
    <t>"ПЕЛЛЕТС" БИСКВИТ 8х14мм 100г</t>
  </si>
  <si>
    <t>"ПЕЛЛЕТС" (ДИП) БИСКВИТ 8х14мм 110мл</t>
  </si>
  <si>
    <t>Бойлы "Fish.ka"  мини БИСКВИТ 8-10мм 800г</t>
  </si>
  <si>
    <t>Бойлы "Fish.ka"  БИСКВИТ 14мм 800г</t>
  </si>
  <si>
    <t>Бойлы "Fish.ka"  БИСКВИТ 18мм 800г</t>
  </si>
  <si>
    <t>МАКУХА "Пресованная"  +ДОБАВКИ</t>
  </si>
  <si>
    <t>8</t>
  </si>
  <si>
    <t>Макуха СПРЕСОВАНА ОСОБЫМ, НЕОБЫЧНЫМ СПОСОБОМ !</t>
  </si>
  <si>
    <t>Штук/ упак</t>
  </si>
  <si>
    <t>12</t>
  </si>
  <si>
    <t>ВЫБОР    НАИМЕНОВАНИЙ  (ссылки)</t>
  </si>
  <si>
    <t>СИЛИКОНОВОЕ ДВОЙНОЕ кольцо для ПЕЛЕТСА (D3-9мм) 25шт</t>
  </si>
  <si>
    <t>СИЛИКОНОВОЕ ДВОЙНОЕ кольцо для ПЕЛЕТСА (D5-15мм) 25шт</t>
  </si>
  <si>
    <t>Силиконовые ДВОЙНЫЕ кольца для ПЕЛЕТСА</t>
  </si>
  <si>
    <t>Н О В И Н К И   !  (ссылка на страницу)</t>
  </si>
  <si>
    <t>пак</t>
  </si>
  <si>
    <t>кор</t>
  </si>
  <si>
    <t>СКИДКА   ПРАЙС</t>
  </si>
  <si>
    <t>Блок/ короб</t>
  </si>
  <si>
    <t>ПАКЕТОВ</t>
  </si>
  <si>
    <t>ВВОД кол-ва</t>
  </si>
  <si>
    <t>Штук/ блок, пакет</t>
  </si>
  <si>
    <t>Итого штук</t>
  </si>
  <si>
    <t>Вид упак</t>
  </si>
  <si>
    <t>Введите  ВАШИ РЕКВИЗИТЫ !</t>
  </si>
  <si>
    <t>СКИДКИ от СУММЫ заказа</t>
  </si>
  <si>
    <t>Наименов</t>
  </si>
  <si>
    <t>кг. ВЕС</t>
  </si>
  <si>
    <t>ПРАЙС базовый</t>
  </si>
  <si>
    <t>Вернуться на С А Й Т</t>
  </si>
  <si>
    <t>WhatsApp, Viber  +7-903 969-52-25,    +7-925-514-62-74</t>
  </si>
  <si>
    <t>Короб/пак</t>
  </si>
  <si>
    <t>Макуха КУКУРУЗА+ПОДСОЛН. (пресс.44*36*21мм) АНИС 8шт.</t>
  </si>
  <si>
    <t>Макуха КУКУРУЗА+ПОДСОЛН. (пресс.44*36*21мм) ВАНИЛЬ 8шт.</t>
  </si>
  <si>
    <t>Макуха КУКУРУЗА+ПОДСОЛН. (пресс.44*36*21мм) КЛУБНИКА 8шт.</t>
  </si>
  <si>
    <t>Макуха КУКУРУЗА+ПОДСОЛН. (пресс.44*36*21мм) МЁД 8шт.</t>
  </si>
  <si>
    <t>Макуха КУКУРУЗА+ПОДСОЛН. (пресс.44*36*21мм) ТУТТИ-ФРУТТИ 8шт.</t>
  </si>
  <si>
    <t>Макуха КУКУРУЗА+ПОДСОЛН. (пресс.44*36*21мм) ЧЕСНОК 8шт.</t>
  </si>
  <si>
    <t>Макуха ГОРОХ+ПОДСОЛН. (пресс.44*36*21мм) АНИС 8шт.</t>
  </si>
  <si>
    <t>Макуха ГОРОХ+ПОДСОЛН. (пресс.44*36*21мм) ВАНИЛЬ 8шт.</t>
  </si>
  <si>
    <t>Макуха ГОРОХ+ПОДСОЛН. (пресс.44*36*21мм) КЛУБНИКА 8шт.</t>
  </si>
  <si>
    <t>Макуха ГОРОХ+ПОДСОЛН. (пресс.44*36*21мм) МЁД 8шт.</t>
  </si>
  <si>
    <t>Макуха ГОРОХ+ПОДСОЛН. (пресс.44*36*21мм) ТУТТИ-ФРУТТИ 8шт.</t>
  </si>
  <si>
    <t>Макуха ГОРОХ+ПОДСОЛН. (пресс.44*36*21мм) ЧЕСНОК 8шт.</t>
  </si>
  <si>
    <t>Макуха "СКОЛЛ-АССОРТИ" насыпью пакет 600г.</t>
  </si>
  <si>
    <t>П О И С К    НАИМЕНОВАНИЙ</t>
  </si>
  <si>
    <t>Меласса ЗЕМЛЯНИКА 300г</t>
  </si>
  <si>
    <t>Бустер "BETAINE" ЗЕМЛЯНИКА 300г</t>
  </si>
  <si>
    <t>Ароматизатор  ЗЕМЛЯНИКА 30мл</t>
  </si>
  <si>
    <t>Ароматизатор (спрей) ЗЕМЛЯНИКА 50мл</t>
  </si>
  <si>
    <t>Макароны "Fish.ka""ЗВЁЗДОЧКИ" ЗЕМЛЯНИКА 150мл</t>
  </si>
  <si>
    <t>Насадка ОПАРЫШ консерв. Жареная СЕМЕЧКА 110мл</t>
  </si>
  <si>
    <t>Насадка "ПЕРЛОВКА-КОНОПЛЯ" ЗЕМЛЯНИКА 110мл</t>
  </si>
  <si>
    <t>Насадка "ПШЕНИЦА-КОНОПЛЯ" ЗЕМЛЯНИКА 110мл</t>
  </si>
  <si>
    <t>Насадка "ГОРОХ-КОНОПЛЯ" ЗЕМЛЯНИКА 110мл</t>
  </si>
  <si>
    <t>Насадка "BiG - НУТ" d-14мм 110мл</t>
  </si>
  <si>
    <t>Насадка "BiG - НУТ" АНИС d-14мм 110мл</t>
  </si>
  <si>
    <t>Насадка "BiG - НУТ" ВАНИЛЬ d-14мм 110мл</t>
  </si>
  <si>
    <t>Насадка "BiG - НУТ" КЛУБНИКА  d-14мм 110мл</t>
  </si>
  <si>
    <t>Насадка "BiG - НУТ" КУКУРУЗА d-14мм 110мл</t>
  </si>
  <si>
    <t>Насадка "BiG - НУТ" ТУТТИ-ФРУТТИ d-14мм 110мл</t>
  </si>
  <si>
    <t>Насадка "BiG - НУТ" ЧЕСНОК  d-14мм 110мл</t>
  </si>
  <si>
    <t>Бойлы "Fish.ka"  мини ЗЕМЛЯНИКА 8-10мм 20мл</t>
  </si>
  <si>
    <t>Бойлы "Fish.ka"  ЗЕМЛЯНИКА 14мм 20мл</t>
  </si>
  <si>
    <t>Бойлы "Fish.ka"  ЗЕМЛЯНИКА 18мм 100г</t>
  </si>
  <si>
    <t>Бойлы "Fish.ka"  мини ЗЕМЛЯНИКА 8-10мм 70г</t>
  </si>
  <si>
    <t>Бойлы "Fish.ka"  ЗЕМЛЯНИКА 12мм 100г</t>
  </si>
  <si>
    <t>Бойлы "Fish.ka"  ЗЕМЛЯНИКА 14мм 100г</t>
  </si>
  <si>
    <t>Бойлы "Fish.ka"  (дип) ЗЕМЛЯНИКА 8-10мм 110мл</t>
  </si>
  <si>
    <t>Бойлы "Fish.ka"  (дип) ЗЕМЛЯНИКА 12мм 110мл</t>
  </si>
  <si>
    <t>Бойлы "Fish.ka"  (дип) ЗЕМЛЯНИКА 14мм 110мл</t>
  </si>
  <si>
    <t>Бойлы "Fish.ka"  (дип) ЗЕМЛЯНИКА 18мм 110мл</t>
  </si>
  <si>
    <t>Бойлы "Fish.ka"  ПЫЛЯЩИЕ (насад) ЖАРЕНАЯ СЕМЕЧКА 18мм 100г</t>
  </si>
  <si>
    <t>Бойлы "Fish.ka"  ПЫЛЯЩИЕ (насад) ЗЕМЛЯНИКА 18мм 100г</t>
  </si>
  <si>
    <t>Бойлы "Fish.ka"  ПЫЛЯЩИЕ ЗЕМЛЯНИКА 18мм 800г</t>
  </si>
  <si>
    <t>Насадка "POP-UPS" (плав.) ЗЕМЛЯНИКА 12мм 110мл</t>
  </si>
  <si>
    <t>"ПЕЛЛЕТС" +резинка ЗЕМЛЯНИКА 8х14мм 20мл</t>
  </si>
  <si>
    <t>"ПЕЛЛЕТС" ЗЕМЛЯНИКА 8х14мм 100г</t>
  </si>
  <si>
    <t>"ПЕЛЛЕТС" ЗЕМЛЯНИКА 8х14мм 800г</t>
  </si>
  <si>
    <t>"ПЕЛЛЕТС" (ДИП) ЗЕМЛЯНИКА 8х14мм 110мл</t>
  </si>
  <si>
    <t>Болтушка "Fish.ka" (сухая смесь) АНИС 150мл</t>
  </si>
  <si>
    <t>Болтушка "Fish.ka" (сухая смесь) КОНОПЛЯ 150мл</t>
  </si>
  <si>
    <t>Болтушка "Fish.ka" (сухая смесь) КЛУБНИКА 150мл</t>
  </si>
  <si>
    <t>Болтушка "Fish.ka" (сухая смесь) КОРИЦА 150мл</t>
  </si>
  <si>
    <t>Болтушка "Fish.ka" (сухая смесь) КОРИАНДР 150мл</t>
  </si>
  <si>
    <t>Болтушка "Fish.ka" (сухая смесь) ЧЕСНОК 150мл</t>
  </si>
  <si>
    <t>Болтушка "Fish.ka" (сухая смесь) УКРОП 150мл</t>
  </si>
  <si>
    <t>Болтушка "Fish.ka" (сухая смесь) ВАНИЛЬ 150мл</t>
  </si>
  <si>
    <t>Болтушка "Fish.ka"(сухая смесь) Жареная СЕМЕЧКА 150мл</t>
  </si>
  <si>
    <t>Болтушка "Fish.ka" (готовая, шприц) 20мл</t>
  </si>
  <si>
    <t>Болтушка "Fish.ka" АНИС (готовая,шприц) 20мл</t>
  </si>
  <si>
    <t>Болтушка "Fish.ka" ВАНИЛЬ (готовая,шприц) 20мл</t>
  </si>
  <si>
    <t>Болтушка "Fish.ka" ЗЕМЛЯНИКА (готовая,шприц) 20мл</t>
  </si>
  <si>
    <t>Болтушка "Fish.ka" КАРАМЕЛЬ (готовая,шприц) 20мл</t>
  </si>
  <si>
    <t>Болтушка "Fish.ka" КЛУБНИКА (готовая,шприц) 20мл</t>
  </si>
  <si>
    <t>Болтушка "Fish.ka" КОНОПЛЯ (готовая,шприц) 20мл</t>
  </si>
  <si>
    <t>Болтушка "Fish.ka" КУКУРУЗА (готовая,шприц) 20мл</t>
  </si>
  <si>
    <t>Болтушка "Fish.ka" МЁД (готовая,шприц) 20мл</t>
  </si>
  <si>
    <t>Болтушка "Fish.ka" СЛИВА (готовая,шприц) 20мл</t>
  </si>
  <si>
    <t>Болтушка "Fish.ka" ТУТТИ-ФРУТТИ (готовая,шприц) 20мл</t>
  </si>
  <si>
    <t>Болтушка "Fish.ka" УКРОП (готовая,шприц) 20мл</t>
  </si>
  <si>
    <t>Болтушка "Fish.ka" ЧЕСНОК (готовая,шприц) 20мл</t>
  </si>
  <si>
    <t>Болтушка "Fish.ka" ШОКОЛАД (готовая,шприц) 20мл</t>
  </si>
  <si>
    <t>Болтушка "Fish.ka" "БИСКВИТ" (готовая, шприц) 20мл</t>
  </si>
  <si>
    <t>Болтушка "Fish.ka" ЖАРЕНАЯ семечка (гот, шприц) 20мл</t>
  </si>
  <si>
    <t>Болтушка "Fish.ka" запах МОТЫЛЯ (гот, шприц) 20мл</t>
  </si>
  <si>
    <t>Болтушка "Fish.ka" запах ЧЕРВЯ (гот, шприц) 20мл</t>
  </si>
  <si>
    <t>ФОТО - ссылка на САЙТ в ОПТОВЫЙ МАГАЗИН</t>
  </si>
  <si>
    <t>Тесто гот. "Fish.ka" ОПАРЫШ (натур, сушён) 150мл</t>
  </si>
  <si>
    <t>КОРОБ</t>
  </si>
  <si>
    <t xml:space="preserve">В составе 60% ЖАРЕНОЙ СЕМЕЧКИ и дополнительные привлекающие атрактанты. Никаких склеивающих добавок. Брусок 38 грамм. Разваливается от 2 до 8-часов. </t>
  </si>
  <si>
    <t>Бойлы "Fish.ka"  АНАНАС 16мм 100г</t>
  </si>
  <si>
    <t>Бойлы "Fish.ka"  БАНАН 16мм 100г</t>
  </si>
  <si>
    <r>
      <rPr>
        <b/>
        <i/>
        <sz val="14"/>
        <color rgb="FFC00000"/>
        <rFont val="Georgia Полужирный Курсив"/>
        <charset val="204"/>
      </rPr>
      <t>(-20% от 180 т.р.)</t>
    </r>
    <r>
      <rPr>
        <b/>
        <i/>
        <sz val="14"/>
        <color theme="5" tint="-0.499984740745262"/>
        <rFont val="Georgia Полужирный Курсив"/>
        <charset val="204"/>
      </rPr>
      <t>(-15% -120т.р.)</t>
    </r>
    <r>
      <rPr>
        <b/>
        <i/>
        <sz val="14"/>
        <rFont val="Georgia Полужирный Курсив"/>
        <charset val="204"/>
      </rPr>
      <t>(-10% 80т.р.)</t>
    </r>
    <r>
      <rPr>
        <b/>
        <i/>
        <sz val="14"/>
        <color rgb="FFFF0000"/>
        <rFont val="Georgia Полужирный Курсив"/>
        <charset val="204"/>
      </rPr>
      <t>(-5% от 30т.р.)</t>
    </r>
  </si>
  <si>
    <t>САЙТ  ОПТОВЫЙ магазин</t>
  </si>
  <si>
    <t>СОХРАНИТЬ заказ и отправить на RusFISHKA@mail.ru   ПОЧТА - ТУТ</t>
  </si>
  <si>
    <t>САЙТ   RUSfishka.ru</t>
  </si>
  <si>
    <t>Ароматизатор (спрей) АНАНАС 50мл</t>
  </si>
  <si>
    <t>Бойлы "Fish.ka" ПЫЛЯЩИЕ (насад) БАНАН 18мм 100г</t>
  </si>
  <si>
    <t>Бойлы "Fish.ka"  (дип) "БИСКВИТ" 18мм 110мл</t>
  </si>
  <si>
    <t>"ПЕЛЛЕТС" (ДИП) АССОРТИ 8х14мм 110мл</t>
  </si>
  <si>
    <t>Насадка ОПАРЫШ "BiG" конс. ЖАРЕНАЯ семечка 110мл</t>
  </si>
  <si>
    <t>Макуха ПОДСОЛНЕЧ.(пресс.44*36*21мм) ЗЕМЛЯНИКА 8шт.</t>
  </si>
  <si>
    <t>Макуха ПОДСОЛНЕЧ.(пресс.44*36*21мм) КАРАМЕЛЬ 8шт.</t>
  </si>
  <si>
    <t>Макуха КУКУРУЗА+ПОДСОЛН. (пресс.44*36*21мм) ЗЕМЛЯНИКА 8шт.</t>
  </si>
  <si>
    <t>Макуха КУКУРУЗА+ПОДСОЛН. (пресс.44*36*21мм) КАРАМЕЛЬ 8шт.</t>
  </si>
  <si>
    <t>Макуха ГОРОХ+ПОДСОЛН. (пресс.44*36*21мм) ЗЕМЛЯНИКА 8шт.</t>
  </si>
  <si>
    <t>Макуха ГОРОХ+ПОДСОЛН. (пресс.44*36*21мм) КАРАМЕЛЬ 8шт.</t>
  </si>
  <si>
    <t>Меласса АНАНАС 300г</t>
  </si>
  <si>
    <t>Меласса БАНАН 300г</t>
  </si>
  <si>
    <t>Ароматизатор  БАНАН 30мл</t>
  </si>
  <si>
    <t>Ароматизатор (спрей) БАНАН 50мл</t>
  </si>
  <si>
    <t>Насадка ОПАРЫШ консерв. БИСКВИТ 110мл</t>
  </si>
  <si>
    <t>Насадка ОПАРЫШ консерв. ЗЕМЛЯНИКА 110мл</t>
  </si>
  <si>
    <t>Насадка ОПАРЫШ консерв. ШОКОЛАД 110мл</t>
  </si>
  <si>
    <t>Насадка ОПАРЫШ "BiG" консерв. БИСКВИТ 110мл</t>
  </si>
  <si>
    <t>Насадка ОПАРЫШ "BiG" консерв. ЗЕМЛЯНИКА 110мл</t>
  </si>
  <si>
    <t>Насадка ОПАРЫШ "BiG" консерв. ШОКОЛАД 110мл</t>
  </si>
  <si>
    <t>Тесто (готовое) "Fish.ka" КУКУРУЗНОЕ АНАНАС 150мл</t>
  </si>
  <si>
    <t>Тесто (готовое) "Fish.ka" КУКУРУЗНОЕ БАНАН 150мл</t>
  </si>
  <si>
    <t>Тесто (готовое) "Fish.ka" КУКУРУЗНОЕ БИСКВИТ 150мл</t>
  </si>
  <si>
    <t>Тесто (готовое) "Fish.ka" УНИВЕРСАЛЬНОЕ БИСКВИТ 150мл</t>
  </si>
  <si>
    <t>Тесто (готовое) "Fish.ka" УНИВЕРСАЛЬНОЕ ЗЕМЛЯНИКА 150мл</t>
  </si>
  <si>
    <t>Тесто (готовое) "Fish.ka" УНИВЕРСАЛЬНОЕ КАРАМЕЛЬ 150мл</t>
  </si>
  <si>
    <t>Бойлы "Fish.ka"  мини АНАНАС 8-10мм 20мл</t>
  </si>
  <si>
    <t>Бойлы "Fish.ka"  АНАНАС 14мм 20мл</t>
  </si>
  <si>
    <t>Бойлы "Fish.ka"  мини БАНАН 8-10мм 20мл</t>
  </si>
  <si>
    <t>Бойлы "Fish.ka" БАНАН 14мм 20мл</t>
  </si>
  <si>
    <t>Бойлы "Fish.ka"  мини БИСКВИТ 8-10мм 20мл</t>
  </si>
  <si>
    <t>Бойлы "Fish.ka" БИСКВИТ 14мм 20мл</t>
  </si>
  <si>
    <t>Бойлы "Fish.ka"  "БИСКВИТ" 16мм 100г</t>
  </si>
  <si>
    <t>Бойлы "Fish.ka"  ЖАРЕНАЯ семечка 16мм 100г</t>
  </si>
  <si>
    <t>Бойлы "Fish.ka"  запах Мотыля 16мм 100г</t>
  </si>
  <si>
    <t>Бойлы "Fish.ka"  ЗЕМЛЯНИКА 16мм 100г</t>
  </si>
  <si>
    <t>Бойлы "Fish.ka"  мини АНАНАС 8-10мм 500г</t>
  </si>
  <si>
    <t>Бойлы "Fish.ka"  АНАНАС 14мм 500г</t>
  </si>
  <si>
    <t>Бойлы "Fish.ka"  АНАНАС 18мм 500г</t>
  </si>
  <si>
    <t>Бойлы "Fish.ka"  БАНАН 8-10мм 500г</t>
  </si>
  <si>
    <t>Бойлы "Fish.ka"  БАНАН 14мм 500г</t>
  </si>
  <si>
    <t>Бойлы "Fish.ka"  БАНАН 18мм 500г</t>
  </si>
  <si>
    <t>Бойлы "Fish.ka"  БИСКВИТ 8-10мм 500г</t>
  </si>
  <si>
    <t>Бойлы "Fish.ka"  БИСКВИТ 14мм 500г</t>
  </si>
  <si>
    <t>Бойлы "Fish.ka"  БИСКВИТ 18мм 500г</t>
  </si>
  <si>
    <t>Бойлы "Fish.ka"  ЗЕМЛЯНИКА 8-10мм 500г</t>
  </si>
  <si>
    <t>Бойлы "Fish.ka"  ЗЕМЛЯНИКА 14мм 500г</t>
  </si>
  <si>
    <t>Бойлы "Fish.ka"  ЗЕМЛЯНИКА 18мм 500г</t>
  </si>
  <si>
    <t>Бойлы "Fish.ka"  АНАНАС 8-10мм 800г</t>
  </si>
  <si>
    <t>Бойлы "Fish.ka"  АНАНАС 14мм 800г</t>
  </si>
  <si>
    <t>Бойлы "Fish.ka"  АНАНАС 18мм 800г</t>
  </si>
  <si>
    <t>Бойлы "Fish.ka"  БАНАН 8-10мм 800г</t>
  </si>
  <si>
    <t>Бойлы "Fish.ka"  БАНАН 14мм 800г</t>
  </si>
  <si>
    <t>Бойлы "Fish.ka"  БАНАН 18мм 800г</t>
  </si>
  <si>
    <t>Бойлы "Fish.ka"  ЗЕМЛЯНИКА 8-10мм 800г</t>
  </si>
  <si>
    <t>Бойлы "Fish.ka"  ЗЕМЛЯНИКА 14мм 800г</t>
  </si>
  <si>
    <t>Бойлы "Fish.ka"  ЗЕМЛЯНИКА 18мм 800г</t>
  </si>
  <si>
    <t>Бойлы "Fish.ka"  АНАНАС 14мм 3кг</t>
  </si>
  <si>
    <t>Бойлы "Fish.ka"  АНАНАС 18мм 3кг</t>
  </si>
  <si>
    <t>Бойлы "Fish.ka"  БАНАН 14мм 3кг</t>
  </si>
  <si>
    <t>Бойлы "Fish.ka"  БАНАН 18мм 3кг</t>
  </si>
  <si>
    <t>Бойлы "Fish.ka"  БИСКВИТ 14мм 3кг</t>
  </si>
  <si>
    <t>Бойлы "Fish.ka"  БИСКВИТ 18мм 3кг</t>
  </si>
  <si>
    <t>Бойлы "Fish.ka"  ЗЕМЛЯНИКА 14мм 3кг</t>
  </si>
  <si>
    <t>Бойлы "Fish.ka"  ЗЕМЛЯНИКА 18мм 3кг</t>
  </si>
  <si>
    <t>Бойлы "Fish.ka"  (дип) АНАНАС 18мм 110мл</t>
  </si>
  <si>
    <t>Бойлы "Fish.ka"  (дип) БАНАН 8-10мм 110мл</t>
  </si>
  <si>
    <t>Бойлы "Fish.ka"  (дип) БАНАН 12мм 110мл</t>
  </si>
  <si>
    <t>Бойлы "Fish.ka"  (дип) БАНАН 14мм 110мл</t>
  </si>
  <si>
    <t>Бойлы "Fish.ka"  (дип) БАНАН 18мм 110мл</t>
  </si>
  <si>
    <t>Бойлы "Fish.ka" ПЫЛЯЩИЕ (насад) АНАНАС 18мм 100г</t>
  </si>
  <si>
    <t>Бойлы "Fish.ka" ПЫЛЯЩИЕ (насад) БИСКВИТ 18мм 100г</t>
  </si>
  <si>
    <t>Бойлы "Fish.ka"  ПЫЛЯЩИЕ (насад) КАРАМЕЛЬ 18мм 100г</t>
  </si>
  <si>
    <t>Бойлы "Fish.ka"  ПЫЛЯЩИЕ АНАНАС 18мм 800г</t>
  </si>
  <si>
    <t>Бойлы "Fish.ka"  ПЫЛЯЩИЕ БАНАН 18мм 800г</t>
  </si>
  <si>
    <t>Бойлы "Fish.ka"  ПЫЛЯЩИЕ БИСКВИТ 18мм 800г</t>
  </si>
  <si>
    <t>Бойлы "Fish.ka"  ПЫЛЯЩИЕ КАРАМЕЛЬ 18мм 800г</t>
  </si>
  <si>
    <t>Бойлы "Fish.ka"  ПЫЛЯЩИЕ АНАНАС 18мм 3кг</t>
  </si>
  <si>
    <t>Бойлы "Fish.ka"  ПЫЛЯЩИЕ БАНАН 18мм 3кг</t>
  </si>
  <si>
    <t>Бойлы "Fish.ka"  ПЫЛЯЩИЕ БИСКВИТ 18мм 3кг</t>
  </si>
  <si>
    <t>Бойлы "Fish.ka"  ПЫЛЯЩИЕ ЗЕМЛЯНИКА 18мм 3кг</t>
  </si>
  <si>
    <t>Бойлы "Fish.ka"  ПЫЛЯЩИЕ КАРАМЕЛЬ 18мм 3кг</t>
  </si>
  <si>
    <t>Насадка "POP-UPS" (плав.) БИСКВИТ 12мм 110мл</t>
  </si>
  <si>
    <t>"ПЕЛЛЕТС" +резинка АНАНАС 8х14мм 20мл</t>
  </si>
  <si>
    <t>"ПЕЛЛЕТС" +резинка БАНАН 8х14мм 20мл</t>
  </si>
  <si>
    <t>"ПЕЛЛЕТС" +резинка БИСКВИТ 8х14мм 20мл</t>
  </si>
  <si>
    <t>"ПЕЛЛЕТС" +резинка Жареная СЕМЕЧКА 8х14мм 20мл</t>
  </si>
  <si>
    <t>"ПЕЛЛЕТС" +резинка КАРАМЕЛЬ 8х14мм 20мл</t>
  </si>
  <si>
    <t>"ПЕЛЛЕТС" БАНАН 8х14мм 100г</t>
  </si>
  <si>
    <t>"ПЕЛЛЕТС" ЖАРЕНАЯ семечка 8х14мм 100г</t>
  </si>
  <si>
    <t>"ПЕЛЛЕТС" АССОРТИ 8х14мм 800г</t>
  </si>
  <si>
    <t>"ПЕЛЛЕТС" АНАНАС 8х14мм 800г</t>
  </si>
  <si>
    <t>"ПЕЛЛЕТС" БАНАН 8х14мм 800г</t>
  </si>
  <si>
    <t>"ПЕЛЛЕТС" "БИСКВИТ" 8х14мм 800г</t>
  </si>
  <si>
    <t>"ПЕЛЛЕТС" Жареная семечка 8х14мм 800г</t>
  </si>
  <si>
    <t>"ПЕЛЛЕТС" КАРАМЕЛЬ 8х14мм 800г</t>
  </si>
  <si>
    <t>"ПЕЛЛЕТС" СЛИВА 8х14мм 800г</t>
  </si>
  <si>
    <t>"ПЕЛЛЕТС" ШОКОЛАД 8х14мм 3кг</t>
  </si>
  <si>
    <t>"ПЕЛЛЕТС" АССОРТИ 8х14мм 3кг</t>
  </si>
  <si>
    <t>"ПЕЛЛЕТС" АНАНАС 8х14мм 3кг</t>
  </si>
  <si>
    <t>"ПЕЛЛЕТС" АНИС 8х14мм 3кг</t>
  </si>
  <si>
    <t>"ПЕЛЛЕТС" БАНАН 8х14мм 3кг</t>
  </si>
  <si>
    <t>"ПЕЛЛЕТС" БИСКВИТ 8х14мм 3кг</t>
  </si>
  <si>
    <t>"ПЕЛЛЕТС" ВАНИЛЬ 8х14мм 3кг</t>
  </si>
  <si>
    <t>"ПЕЛЛЕТС" ЖАРЕНАЯ семечка 8х14мм 3кг</t>
  </si>
  <si>
    <t>"ПЕЛЛЕТС" ЗЕМЛЯНИКА 8х14мм 3кг</t>
  </si>
  <si>
    <t>"ПЕЛЛЕТС" КАРАМЕЛЬ 8х14мм 3кг</t>
  </si>
  <si>
    <t>"ПЕЛЛЕТС" КЛУБНИКА 8х14мм 3кг</t>
  </si>
  <si>
    <t>"ПЕЛЛЕТС" КОНОПЛЯ 8х14мм 3кг</t>
  </si>
  <si>
    <t>"ПЕЛЛЕТС" КУКУРУЗА 8х14мм 3кг</t>
  </si>
  <si>
    <t>"ПЕЛЛЕТС" МЁД 8х14мм 3кг</t>
  </si>
  <si>
    <t>"ПЕЛЛЕТС" СЛИВА 8х14мм 3кг</t>
  </si>
  <si>
    <t>"ПЕЛЛЕТС" ТУТТИ-ФРУТТИ 8х14мм 3кг</t>
  </si>
  <si>
    <t>"ПЕЛЛЕТС" ЧЕСНОК 8х14мм 3кг</t>
  </si>
  <si>
    <t>"ПЕЛЛЕТС" (дип) ЖАРЕНАЯ семечка 8х14мм 110мл</t>
  </si>
  <si>
    <t>"ПЕЛЛЕТС" (дип) КАРАМЕЛЬ 8х14мм 110мл</t>
  </si>
  <si>
    <t>"ПЕЛЛЕТС" (ДИП) СЛИВА 8х14мм 110мл</t>
  </si>
  <si>
    <t>Альбумин (сухая кровь) 150мл</t>
  </si>
  <si>
    <t>КУКУРУЗА Тигровый орех ОПАРЫШ Перловка Пшеница Горох Нут  (консервированные насадки)</t>
  </si>
  <si>
    <t>БОЙЛ на КРЮЧОК ! -ДОСТУПНО каждому РЫБАКУ!</t>
  </si>
  <si>
    <t>Оснастка +БОЙЛ  Силиконовый поводок +игла +БОЙЛ (д.14-МЁД) 12шт                                 (ГОТОВЫЙ БОЙЛ под КРЮЧОК!)</t>
  </si>
  <si>
    <t>Оснастка +БОЙЛ  Силиконовый поводок +игла +БОЙЛ (д.14 ТУТТИ-ФРУТТИ) 12шт                                 (ГОТОВЫЙ БОЙЛ под КРЮЧОК!)</t>
  </si>
  <si>
    <t>Оснастка +БОЙЛ  Силиконовый поводок +игла +БОЙЛ (д.14-ЧЕСНОК) 12шт                                 (ГОТОВЫЙ БОЙЛ под КРЮЧОК!)</t>
  </si>
  <si>
    <t>Оснастка +БОЙЛ  Силиконовый поводок +игла +БОЙЛ (д.14-КЛУБНИКА) 12шт                                 (ГОТОВЫЙ БОЙЛ под КРЮЧОК!)</t>
  </si>
  <si>
    <t>Оснастка +БОЙЛ  Силиконовый поводок +игла +БОЙЛ (д.14-АССОРТИ) 12шт                                 (ГОТОВЫЙ БОЙЛ под КРЮЧОК!)</t>
  </si>
  <si>
    <t>Оснастка +БОЙЛ  Силиконовый поводок +игла +БОЙЛ (д.14-АНИС) 12шт                                 (ГОТОВЫЙ БОЙЛ под КРЮЧОК!)</t>
  </si>
  <si>
    <t>Оснастка +БОЙЛ  Силиконовый поводок +игла +БОЙЛ (д.14-ВАНИЛЬ) 12шт                                 (ГОТОВЫЙ БОЙЛ под КРЮЧОК!)</t>
  </si>
  <si>
    <t>Оснастка +ПЕЛЛЕТС  Силик. двойное кольцо +ПЕЛЛЕТС (8-14-АССОРТИ) 15шт                                 (ГОТОВЫЙ ПЕЛЛЕТС под КРЮЧОК!)</t>
  </si>
  <si>
    <t>Оснастка +ПЕЛЛЕТС  Силик. двойное кольцо +ПЕЛЛЕТС (8-14-ВАНИЛЬ) 15шт                                 (ГОТОВЫЙ ПЕЛЛЕТС под КРЮЧОК!)</t>
  </si>
  <si>
    <t>Оснастка +ПЕЛЛЕТС  Силик. двойное кольцо +ПЕЛЛЕТС (8-14-КЛУБНИКА) 15шт                                 (ГОТОВЫЙ ПЕЛЛЕТС под КРЮЧОК!)</t>
  </si>
  <si>
    <t>Оснастка +ПЕЛЛЕТС  Силик. двойное кольцо +ПЕЛЛЕТС (8-14-ЧЕСНОК) 15шт                                 (ГОТОВЫЙ ПЕЛЛЕТС под КРЮЧОК!)</t>
  </si>
  <si>
    <t>ПУФФ "Fish.ka" АНИС (плавающая насадка под крючок) 7-9мм &gt;100шт.</t>
  </si>
  <si>
    <t>ПУФФ "Fish.ka" ВАНИЛЬ (плавающая насадка под крючок)  7-9мм &gt;100шт.</t>
  </si>
  <si>
    <t>ПУФФ "Fish.ka" КЛУБНИКА (плавающая насадка под крючок)   7-9мм &gt;100шт.</t>
  </si>
  <si>
    <t>ПУФФ "Fish.ka" КУКУРУЗА (плавающая насадка под крючок)  7-9мм &gt;100шт.</t>
  </si>
  <si>
    <t>ПУФФ "Fish.ka" МЁД (плавающая насадка под крючок)  7-9мм &gt;100шт.</t>
  </si>
  <si>
    <t>ПУФФ "Fish.ka" ТУТТИ-ФРУТТИ (плав. насадка под крючок) 7-9мм &gt;100шт.</t>
  </si>
  <si>
    <t>ПУФФ "Fish.ka" ЧЕСНОК (плавающая насадка под крючок)  7-9мм &gt;100шт.</t>
  </si>
  <si>
    <t>Оснастка +БОЙЛ  Силиконовый поводок +игла +БОЙЛ (д.10-АССОРТИ) 12шт                                 (ГОТОВЫЙ БОЙЛ под КРЮЧОК!)</t>
  </si>
  <si>
    <t>Оснастка +БОЙЛ  Силиконовый поводок +игла +БОЙЛ (д.10-АНИС) 12шт                                 (ГОТОВЫЙ БОЙЛ под КРЮЧОК!)</t>
  </si>
  <si>
    <t>Оснастка +БОЙЛ  Силиконовый поводок +игла +БОЙЛ (д.10-ВАНИЛЬ) 12шт                                 (ГОТОВЫЙ БОЙЛ под КРЮЧОК!)</t>
  </si>
  <si>
    <t>Оснастка +БОЙЛ  Силиконовый поводок +игла +БОЙЛ (д.10-КЛУБНИКА) 12шт                                 (ГОТОВЫЙ БОЙЛ под КРЮЧОК!)</t>
  </si>
  <si>
    <t>Оснастка +БОЙЛ  Силиконовый поводок +игла +БОЙЛ (д.10-МЁД) 12шт                                 (ГОТОВЫЙ БОЙЛ под КРЮЧОК!)</t>
  </si>
  <si>
    <t>Оснастка +БОЙЛ  Силиконовый поводок +игла +БОЙЛ (д.10 ТУТТИ-ФРУТТИ) 12шт                                 (ГОТОВЫЙ БОЙЛ под КРЮЧОК!)</t>
  </si>
  <si>
    <t>Оснастка +БОЙЛ  Силиконовый поводок +игла +БОЙЛ (д.10-ЧЕСНОК) 12шт                                 (ГОТОВЫЙ БОЙЛ под КРЮЧОК!)</t>
  </si>
  <si>
    <t>ПУФФ "Fish.ka" КОНОПЛЯ (плавающая насадка под крючок)   7-9мм &gt;100шт.</t>
  </si>
  <si>
    <t>ПУФФ "Fish.ka" АССОРТИ (плавающая насадка под крючок) 7-9мм &gt;100шт.</t>
  </si>
  <si>
    <t>Оснастка +ПЕЛЛЕТС  Силик. двойное кольцо +ПЕЛЛЕТС (8-14-АНИС) 15шт                                 (ГОТОВЫЙ ПЕЛЛЕТС под КРЮЧОК!)</t>
  </si>
  <si>
    <t>Оснастка +ПЕЛЛЕТС  Силик. двойное кольцо +ПЕЛЛЕТС (8-14-МЁД) 15шт                                 (ГОТОВЫЙ ПЕЛЛЕТС под КРЮЧОК!)</t>
  </si>
  <si>
    <t>Оснастка +ПЕЛЛЕТС  Силик. двойное кольцо +ПЕЛЛЕТС (8-14 ТУТТИ-ФРУТТИ) 15шт                                 (ГОТОВЫЙ ПЕЛЛЕТС под КРЮЧОК!)</t>
  </si>
  <si>
    <t>Насадка "Fish.ka" консерв."ТИГРОВЫЙ ОРЕХ" 110мл</t>
  </si>
  <si>
    <t>Насадка "Fish.ka" консерв. "ТИГРОВЫЙ ОРЕХ" АНИС 110мл</t>
  </si>
  <si>
    <t>Насадка "Fish.ka" консерв. "ТИГРОВЫЙ ОРЕХ" БИСКВИТ 110мл</t>
  </si>
  <si>
    <t>Насадка "Fish.ka" консерв. "ТИГРОВЫЙ ОРЕХ" ВАНИЛЬ 110мл</t>
  </si>
  <si>
    <t>Насадка "Fish.ka" конс. "ТИГРОВЫЙ ОРЕХ" Жареная семечка 110мл</t>
  </si>
  <si>
    <t>Насадка "Fish.ka" конс."ТИГРОВЫЙ ОРЕХ" КАРАМЕЛЬ 110мл</t>
  </si>
  <si>
    <t>Насадка "Fish.ka" конс. "ТИГРОВЫЙ ОРЕХ" КУКУРУЗА 110мл</t>
  </si>
  <si>
    <t>Насадка "Fish.ka" конс. "ТИГРОВЫЙ ОРЕХ" МЁД 110мл</t>
  </si>
  <si>
    <t>Насадка "Fish.ka" конс. "ТИГРОВЫЙ ОРЕХ" КЛУБНИКА 110мл</t>
  </si>
  <si>
    <t>Насадка "Fish.ka" конс. "ТИГРОВЫЙ ОРЕХ" СЛИВА 110мл</t>
  </si>
  <si>
    <t>Насадка "Fish.ka" конс. "ТИГРОВЫЙ ОРЕХ" ТУТТИ-ФРУТТИ 110мл</t>
  </si>
  <si>
    <t>Насадка "Fish.ka" конс. "ТИГРОВЫЙ ОРЕХ" ЧЕСНОК 110мл</t>
  </si>
  <si>
    <t>Насадка "Fish.ka" конс. "ТИГРОВЫЙ ОРЕХ" ШОКОЛАД 110мл</t>
  </si>
  <si>
    <t>Насадка "Fish.ka" "ТИГРОВЫЙ ОРЕХ" НАТУРАЛЬНЫЙ 600г</t>
  </si>
  <si>
    <t>ПЕЛЛЕТС "Fish.ka""Fish-MiLL" 2-мм. 0,8кг</t>
  </si>
  <si>
    <t>ПЕЛЛЕТС "Fish.ka""Fish-MiLL" 6-мм. 0,8кг</t>
  </si>
  <si>
    <t>ПЕЛЛЕТС "Fish.ka""Fish-MiLL" 8-мм. 0,8кг</t>
  </si>
  <si>
    <t>НОВИНКА ПЕЛЛЕТС с РЫБНОЙ МУКОЙ!</t>
  </si>
  <si>
    <t xml:space="preserve">В составе 60% ЖАРЕНОЙ СЕМЕЧКИ и дополнительные привлекающие атрактанты. Никаких склеивающих добавок. Брусок 36 грамм. Размывается от 2 до 8 часов. </t>
  </si>
  <si>
    <t>Насадка ОПАРЫШ консервированный 110мл</t>
  </si>
  <si>
    <t>Насадка "Fish.ka" "ТИГРОВЫЙ ОРЕХ" НАТУР. 250мл банка</t>
  </si>
  <si>
    <t xml:space="preserve">Меласса 7 кг.    </t>
  </si>
  <si>
    <t>Оснастка для БОЙЛОВ, ПЕЛЕТСА  (силиконовый поводок +игла-13мм) 12 ПАР!</t>
  </si>
  <si>
    <t>Оснастка для БОЙЛОВ, ПЕЛЕТСА  (силиконовый поводок +игла-8мм) 12 ПАР!</t>
  </si>
  <si>
    <t>Прикормка Универсальная (ПАСТА) ЖАРЕНАЯ семечка колб.650г</t>
  </si>
  <si>
    <t>Прикормка Карп-Карась (ПАСТА) колб. 650г</t>
  </si>
  <si>
    <t>Прикормка Карп-Карась (ПАСТА) АНИС колб.650г</t>
  </si>
  <si>
    <t>Прикормка Карп-Карась (ПАСТА) "БИСКВИТ" колб.650г</t>
  </si>
  <si>
    <t>Прикормка Карп-Карась (ПАСТА) ВАНИЛЬ колб.650г</t>
  </si>
  <si>
    <t>Прикормка Карп-Карась (ПАСТА) ЖАРЕНАЯ семечка колб.650г</t>
  </si>
  <si>
    <t>Прикормка Карп-Карась (ПАСТА) КЛУБНИКА колб.650г</t>
  </si>
  <si>
    <t>Прикормка Карп-Карась (ПАСТА) КОНОПЛЯ колб.650г</t>
  </si>
  <si>
    <t>Прикормка Карп-Карась (ПАСТА) КАРАМЕЛЬ колб.650г</t>
  </si>
  <si>
    <t>Прикормка Карп-Карась (ПАСТА) КУКУРУЗА колб.650г</t>
  </si>
  <si>
    <t>Прикормка Карп-Карась (ПАСТА) МЁД колб.650г</t>
  </si>
  <si>
    <t>Прикормка Карп-Карась (ПАСТА) СЛИВА колб.650г</t>
  </si>
  <si>
    <t>Прикормка Карп-Карась (ПАСТА) ТУТТИ-ФРУТТИ колб.650г</t>
  </si>
  <si>
    <t>Прикормка Карп-Карась (ПАСТА) ЧЕСНОК колб.650г</t>
  </si>
  <si>
    <t>Прикормка Карп-Карась (ПАСТА) ШОКОЛАД колб.650г</t>
  </si>
  <si>
    <t>Прикормка Карп-Карась (ПАСТА) "Fish Meal" колб.650г</t>
  </si>
  <si>
    <t>Прикормка Лещ-Плотва (ПАСТА) колб.650г</t>
  </si>
  <si>
    <t>Цена снижена !</t>
  </si>
  <si>
    <t>Цены снижены !</t>
  </si>
  <si>
    <t>Плавающая натуральная насадка на крючок. Тесто воздушное.</t>
  </si>
  <si>
    <t>Долго держит КРЮЧОК над дном, усиливая визуальный эффект насадки в толще воды.</t>
  </si>
  <si>
    <t>НОВИНКИ 2024 г.</t>
  </si>
  <si>
    <t>ЦЕНЫ</t>
  </si>
  <si>
    <t>БЫЛИ</t>
  </si>
  <si>
    <t>2024 г</t>
  </si>
  <si>
    <t>ПУФФ "Fish.ka" АНАНАС (плавающая насадка под крючок) 7-9мм &gt;100шт.</t>
  </si>
  <si>
    <t>ПУФФ "Fish.ka" БАНАН (плавающая насадка под крючок) 7-9мм &gt;100шт.</t>
  </si>
  <si>
    <t>ПУФФ "Fish.ka" БИСКВИТ (плавающая насадка под крючок) 7-9мм &gt;100шт.</t>
  </si>
  <si>
    <t>ПУФФ "Fish.ka" КАРАМЕЛЬ (плавающая насадка под крючок)  7-9мм &gt;100шт.</t>
  </si>
  <si>
    <t>ПУФФ "Fish.ka" СЛИВА (плавающая насадка под крючок)  7-9мм &gt;100шт.</t>
  </si>
  <si>
    <t>Прикормка "Fish.ka"  Карп-Карась КАРАМЕЛЬ смесь 1кг</t>
  </si>
  <si>
    <t>Прикормка "Fish.ka"  Карп-Карась СЛИВА смесь 1кг</t>
  </si>
  <si>
    <t>НоВиНкА!</t>
  </si>
  <si>
    <t>24.09.2024г.  ФИШКА  ПРАЙС  -  "СВЕЖИЙ"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</si>
</sst>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2" formatCode="_-* #,##0\ &quot;₽&quot;_-;\-* #,##0\ &quot;₽&quot;_-;_-* &quot;-&quot;\ &quot;₽&quot;_-;_-@_-"/>
    <numFmt numFmtId="44" formatCode="_-* #,##0.00\ &quot;₽&quot;_-;\-* #,##0.00\ &quot;₽&quot;_-;_-* &quot;-&quot;??\ &quot;₽&quot;_-;_-@_-"/>
    <numFmt numFmtId="164" formatCode="_(&quot;$&quot;* #,##0.00_);_(&quot;$&quot;* \(#,##0.00\);_(&quot;$&quot;* &quot;-&quot;??_);_(@_)"/>
    <numFmt numFmtId="165" formatCode="#,##0\ &quot;₽&quot;"/>
    <numFmt numFmtId="166" formatCode="[$-F800]dddd\,\ mmmm\ dd\,\ yyyy"/>
    <numFmt numFmtId="167" formatCode="0.000"/>
    <numFmt numFmtId="168" formatCode="#,##0.0"/>
    <numFmt numFmtId="169" formatCode="_-* #,##0.00\ [$₽-419]_-;\-* #,##0.00\ [$₽-419]_-;_-* &quot;-&quot;??\ [$₽-419]_-;_-@_-"/>
  </numFmts>
  <fonts count="94">
    <font>
      <sz val="10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Arial Cyr"/>
      <charset val="204"/>
    </font>
    <font>
      <sz val="12"/>
      <name val="Georgia Полужирный Курсив"/>
      <charset val="204"/>
    </font>
    <font>
      <b/>
      <sz val="11"/>
      <name val="Georgia Полужирный Курсив"/>
      <charset val="204"/>
    </font>
    <font>
      <b/>
      <sz val="18"/>
      <name val="Georgia Полужирный Курсив"/>
      <charset val="204"/>
    </font>
    <font>
      <b/>
      <sz val="14"/>
      <color theme="1"/>
      <name val="Georgia Полужирный Курсив"/>
      <charset val="204"/>
    </font>
    <font>
      <sz val="10"/>
      <name val="Arial"/>
      <family val="2"/>
    </font>
    <font>
      <b/>
      <sz val="12"/>
      <name val="Georgia Полужирный Курсив"/>
      <charset val="204"/>
    </font>
    <font>
      <sz val="10"/>
      <color theme="1"/>
      <name val="Georgia Полужирный Курсив"/>
      <charset val="204"/>
    </font>
    <font>
      <b/>
      <sz val="14"/>
      <name val="Georgia Полужирный Курсив"/>
      <charset val="204"/>
    </font>
    <font>
      <u/>
      <sz val="10"/>
      <color indexed="12"/>
      <name val="Arial"/>
      <family val="2"/>
      <charset val="204"/>
    </font>
    <font>
      <sz val="11"/>
      <color theme="1"/>
      <name val="Calibri"/>
      <family val="2"/>
      <scheme val="minor"/>
    </font>
    <font>
      <sz val="12"/>
      <name val="Calibri"/>
      <family val="2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i/>
      <sz val="16"/>
      <color indexed="12"/>
      <name val="Georgia Полужирный Курсив"/>
      <charset val="204"/>
    </font>
    <font>
      <b/>
      <sz val="10"/>
      <name val="Georgia Полужирный Курсив"/>
      <charset val="204"/>
    </font>
    <font>
      <b/>
      <i/>
      <sz val="12"/>
      <color theme="1"/>
      <name val="Georgia Полужирный Курсив"/>
      <charset val="204"/>
    </font>
    <font>
      <b/>
      <sz val="1"/>
      <name val="Georgia Полужирный Курсив"/>
      <charset val="204"/>
    </font>
    <font>
      <b/>
      <u/>
      <sz val="14"/>
      <name val="Arial"/>
      <family val="2"/>
      <charset val="204"/>
    </font>
    <font>
      <sz val="10"/>
      <name val="Georgia Полужирный Курсив"/>
      <charset val="204"/>
    </font>
    <font>
      <b/>
      <sz val="12"/>
      <color indexed="10"/>
      <name val="Georgia Полужирный Курсив"/>
      <charset val="204"/>
    </font>
    <font>
      <b/>
      <i/>
      <sz val="11"/>
      <name val="Georgia Полужирный Курсив"/>
      <charset val="204"/>
    </font>
    <font>
      <sz val="14"/>
      <name val="Georgia Полужирный Курсив"/>
      <charset val="204"/>
    </font>
    <font>
      <b/>
      <u/>
      <sz val="12"/>
      <color indexed="12"/>
      <name val="Georgia Полужирный Курсив"/>
      <charset val="204"/>
    </font>
    <font>
      <b/>
      <i/>
      <u/>
      <sz val="10"/>
      <color indexed="12"/>
      <name val="Georgia Полужирный Курсив"/>
      <charset val="204"/>
    </font>
    <font>
      <b/>
      <sz val="24"/>
      <color indexed="10"/>
      <name val="Georgia Полужирный Курсив"/>
      <charset val="204"/>
    </font>
    <font>
      <b/>
      <u/>
      <sz val="14"/>
      <name val="Georgia Полужирный Курсив"/>
      <charset val="204"/>
    </font>
    <font>
      <sz val="22"/>
      <name val="Georgia Полужирный Курсив"/>
      <charset val="204"/>
    </font>
    <font>
      <b/>
      <sz val="11"/>
      <color theme="1"/>
      <name val="Georgia Полужирный Курсив"/>
      <charset val="204"/>
    </font>
    <font>
      <b/>
      <i/>
      <u/>
      <sz val="12"/>
      <color rgb="FF0070C0"/>
      <name val="Georgia Полужирный Курсив"/>
      <charset val="204"/>
    </font>
    <font>
      <b/>
      <sz val="12"/>
      <color rgb="FF7030A0"/>
      <name val="Georgia Полужирный Курсив"/>
      <charset val="204"/>
    </font>
    <font>
      <b/>
      <sz val="9"/>
      <name val="Calibri"/>
      <family val="2"/>
      <scheme val="minor"/>
    </font>
    <font>
      <b/>
      <sz val="10"/>
      <name val="Calibri"/>
      <family val="2"/>
      <scheme val="minor"/>
    </font>
    <font>
      <b/>
      <sz val="10"/>
      <color theme="1"/>
      <name val="Georgia Полужирный Курсив"/>
      <charset val="204"/>
    </font>
    <font>
      <sz val="1"/>
      <color theme="1"/>
      <name val="Calibri"/>
      <family val="2"/>
      <scheme val="minor"/>
    </font>
    <font>
      <b/>
      <sz val="12"/>
      <color theme="1"/>
      <name val="Georgia Полужирный Курсив"/>
      <charset val="204"/>
    </font>
    <font>
      <u/>
      <sz val="14"/>
      <color indexed="12"/>
      <name val="Georgia Полужирный Курсив"/>
      <charset val="204"/>
    </font>
    <font>
      <b/>
      <sz val="22"/>
      <color theme="0"/>
      <name val="Georgia Полужирный Курсив"/>
      <charset val="204"/>
    </font>
    <font>
      <sz val="16"/>
      <color theme="1"/>
      <name val="Georgia Полужирный Курсив"/>
      <charset val="204"/>
    </font>
    <font>
      <b/>
      <i/>
      <sz val="12"/>
      <name val="Georgia Полужирный Курсив"/>
      <charset val="204"/>
    </font>
    <font>
      <b/>
      <sz val="12"/>
      <color indexed="56"/>
      <name val="Georgia Полужирный Курсив"/>
      <charset val="204"/>
    </font>
    <font>
      <b/>
      <sz val="12"/>
      <color theme="9" tint="-0.499984740745262"/>
      <name val="Georgia Полужирный Курсив"/>
      <charset val="204"/>
    </font>
    <font>
      <b/>
      <i/>
      <sz val="16"/>
      <name val="Georgia Полужирный Курсив"/>
      <charset val="204"/>
    </font>
    <font>
      <b/>
      <i/>
      <sz val="16"/>
      <color theme="1"/>
      <name val="Georgia Полужирный Курсив"/>
      <charset val="204"/>
    </font>
    <font>
      <b/>
      <sz val="12"/>
      <name val="Georgia Полужирный"/>
      <charset val="204"/>
    </font>
    <font>
      <b/>
      <sz val="14"/>
      <name val="Georgia Полужирный"/>
      <charset val="204"/>
    </font>
    <font>
      <sz val="14"/>
      <color indexed="12"/>
      <name val="Georgia Полужирный Курсив"/>
      <charset val="204"/>
    </font>
    <font>
      <b/>
      <i/>
      <sz val="16"/>
      <color rgb="FF0070C0"/>
      <name val="Georgia"/>
      <family val="18"/>
    </font>
    <font>
      <b/>
      <i/>
      <sz val="12"/>
      <color indexed="12"/>
      <name val="Georgia Полужирный Курсив"/>
      <charset val="204"/>
    </font>
    <font>
      <b/>
      <i/>
      <sz val="14"/>
      <name val="Georgia Полужирный Курсив"/>
      <charset val="204"/>
    </font>
    <font>
      <b/>
      <i/>
      <sz val="12"/>
      <color rgb="FF000000"/>
      <name val="Georgia"/>
      <family val="18"/>
    </font>
    <font>
      <b/>
      <i/>
      <sz val="14"/>
      <color theme="1"/>
      <name val="Georgia Полужирный Курсив"/>
      <charset val="204"/>
    </font>
    <font>
      <b/>
      <sz val="11"/>
      <name val="Georgia Полужирный"/>
      <charset val="204"/>
    </font>
    <font>
      <b/>
      <i/>
      <sz val="12"/>
      <name val="Georgia Полужирный"/>
      <charset val="204"/>
    </font>
    <font>
      <b/>
      <i/>
      <sz val="10"/>
      <name val="Georgia Полужирный"/>
      <charset val="204"/>
    </font>
    <font>
      <b/>
      <i/>
      <sz val="11"/>
      <color theme="1"/>
      <name val="Georgia Полужирный Курсив"/>
      <charset val="204"/>
    </font>
    <font>
      <b/>
      <sz val="11"/>
      <name val="Georgia Курсив"/>
      <charset val="204"/>
    </font>
    <font>
      <b/>
      <i/>
      <sz val="13"/>
      <name val="Georgia Полужирный Курсив"/>
      <charset val="204"/>
    </font>
    <font>
      <b/>
      <sz val="13"/>
      <color theme="1"/>
      <name val="Calibri"/>
      <family val="2"/>
      <charset val="204"/>
      <scheme val="minor"/>
    </font>
    <font>
      <b/>
      <i/>
      <sz val="14"/>
      <color rgb="FFC00000"/>
      <name val="Georgia Полужирный Курсив"/>
      <charset val="204"/>
    </font>
    <font>
      <b/>
      <i/>
      <sz val="12"/>
      <color rgb="FFC00000"/>
      <name val="Georgia Полужирный Курсив"/>
      <charset val="204"/>
    </font>
    <font>
      <b/>
      <sz val="12"/>
      <color rgb="FFFE1016"/>
      <name val="Georgia Полужирный Курсив"/>
      <charset val="204"/>
    </font>
    <font>
      <b/>
      <sz val="14"/>
      <color rgb="FFFE1016"/>
      <name val="Georgia Полужирный Курсив"/>
      <charset val="204"/>
    </font>
    <font>
      <b/>
      <sz val="20"/>
      <color rgb="FFC00000"/>
      <name val="Georgia Полужирный Курсив"/>
      <charset val="204"/>
    </font>
    <font>
      <b/>
      <i/>
      <sz val="16"/>
      <color rgb="FFFF0000"/>
      <name val="Georgia"/>
      <family val="18"/>
    </font>
    <font>
      <i/>
      <sz val="14"/>
      <color indexed="12"/>
      <name val="Georgia Полужирный Курсив"/>
      <charset val="204"/>
    </font>
    <font>
      <sz val="12"/>
      <color theme="0"/>
      <name val="Georgia Полужирный Курсив"/>
      <charset val="204"/>
    </font>
    <font>
      <sz val="16"/>
      <name val="Georgia Полужирный Курсив"/>
      <charset val="204"/>
    </font>
    <font>
      <b/>
      <i/>
      <sz val="10"/>
      <color theme="1"/>
      <name val="Georgia Полужирный Курсив"/>
      <charset val="204"/>
    </font>
    <font>
      <b/>
      <i/>
      <sz val="14"/>
      <color theme="5" tint="-0.499984740745262"/>
      <name val="Georgia Полужирный Курсив"/>
      <charset val="204"/>
    </font>
    <font>
      <b/>
      <i/>
      <sz val="14"/>
      <color rgb="FFFF0000"/>
      <name val="Georgia Полужирный Курсив"/>
      <charset val="204"/>
    </font>
    <font>
      <b/>
      <i/>
      <sz val="14"/>
      <color indexed="12"/>
      <name val="Georgia Полужирный"/>
      <charset val="204"/>
    </font>
    <font>
      <b/>
      <sz val="16"/>
      <color theme="1"/>
      <name val="Georgia Полужирный Курсив"/>
      <charset val="204"/>
    </font>
    <font>
      <b/>
      <u/>
      <sz val="14"/>
      <color indexed="10"/>
      <name val="Georgia Полужирный Курсив"/>
      <charset val="204"/>
    </font>
    <font>
      <sz val="11"/>
      <color rgb="FF0070C0"/>
      <name val="Georgia Полужирный Курсив"/>
      <charset val="204"/>
    </font>
    <font>
      <sz val="12"/>
      <color rgb="FF0070C0"/>
      <name val="Georgia Полужирный Курсив"/>
      <charset val="204"/>
    </font>
    <font>
      <sz val="8"/>
      <name val="Calibri"/>
      <family val="2"/>
      <scheme val="minor"/>
    </font>
    <font>
      <sz val="16"/>
      <color theme="0"/>
      <name val="Georgia Полужирный Курсив"/>
      <charset val="204"/>
    </font>
    <font>
      <b/>
      <i/>
      <sz val="12"/>
      <color rgb="FF0070C0"/>
      <name val="Georgia Полужирный Курсив"/>
      <charset val="204"/>
    </font>
    <font>
      <sz val="11"/>
      <color theme="4" tint="-0.499984740745262"/>
      <name val="Georgia Полужирный Курсив"/>
      <charset val="204"/>
    </font>
    <font>
      <b/>
      <sz val="16"/>
      <name val="Georgia Полужирный Курсив"/>
      <charset val="204"/>
    </font>
    <font>
      <sz val="20"/>
      <color theme="1"/>
      <name val="Georgia Полужирный Курсив"/>
      <charset val="204"/>
    </font>
    <font>
      <b/>
      <sz val="14"/>
      <color rgb="FF7030A0"/>
      <name val="Georgia Полужирный Курсив"/>
      <charset val="204"/>
    </font>
    <font>
      <b/>
      <sz val="14"/>
      <color indexed="56"/>
      <name val="Georgia Полужирный Курсив"/>
      <charset val="204"/>
    </font>
    <font>
      <b/>
      <i/>
      <sz val="18"/>
      <color theme="1"/>
      <name val="Georgia Полужирный Курсив"/>
      <charset val="204"/>
    </font>
    <font>
      <b/>
      <i/>
      <sz val="16"/>
      <color rgb="FFFF0000"/>
      <name val="Georgia Полужирный Курсив"/>
      <charset val="204"/>
    </font>
    <font>
      <sz val="14"/>
      <color theme="1"/>
      <name val="Georgia Полужирный Курсив"/>
      <charset val="204"/>
    </font>
    <font>
      <sz val="11"/>
      <color indexed="12"/>
      <name val="Georgia Полужирный Курсив"/>
      <charset val="204"/>
    </font>
    <font>
      <sz val="16"/>
      <color indexed="12"/>
      <name val="Georgia Полужирный Курсив"/>
      <charset val="204"/>
    </font>
    <font>
      <b/>
      <i/>
      <sz val="14"/>
      <color indexed="12"/>
      <name val="Georgia Полужирный Курсив"/>
      <charset val="204"/>
    </font>
    <font>
      <sz val="11"/>
      <color theme="1"/>
      <name val="Georgia Полужирный Курсив"/>
      <charset val="204"/>
    </font>
    <font>
      <b/>
      <i/>
      <sz val="18"/>
      <color rgb="FFFF0000"/>
      <name val="Georgia Полужирный Курсив"/>
      <charset val="204"/>
    </font>
  </fonts>
  <fills count="30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B737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7DFF0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rgb="FF93FFF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CAEF28"/>
        <bgColor indexed="64"/>
      </patternFill>
    </fill>
    <fill>
      <patternFill patternType="solid">
        <fgColor rgb="FF86FFBC"/>
        <bgColor indexed="64"/>
      </patternFill>
    </fill>
    <fill>
      <patternFill patternType="solid">
        <fgColor rgb="FFCDFFE2"/>
        <bgColor indexed="64"/>
      </patternFill>
    </fill>
    <fill>
      <patternFill patternType="solid">
        <fgColor rgb="FF86FF56"/>
        <bgColor indexed="64"/>
      </patternFill>
    </fill>
    <fill>
      <patternFill patternType="solid">
        <fgColor rgb="FFC6F299"/>
        <bgColor indexed="64"/>
      </patternFill>
    </fill>
    <fill>
      <patternFill patternType="solid">
        <fgColor rgb="FFFE1016"/>
        <bgColor indexed="64"/>
      </patternFill>
    </fill>
    <fill>
      <patternFill patternType="solid">
        <fgColor rgb="FF10FEAF"/>
        <bgColor indexed="64"/>
      </patternFill>
    </fill>
    <fill>
      <patternFill patternType="solid">
        <fgColor rgb="FFFE10FF"/>
        <bgColor indexed="64"/>
      </patternFill>
    </fill>
    <fill>
      <patternFill patternType="solid">
        <fgColor rgb="FFA0FFF9"/>
        <bgColor indexed="64"/>
      </patternFill>
    </fill>
  </fills>
  <borders count="50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indexed="64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/>
      <top style="thin">
        <color auto="1"/>
      </top>
      <bottom style="medium">
        <color auto="1"/>
      </bottom>
      <diagonal/>
    </border>
    <border>
      <left style="medium">
        <color indexed="64"/>
      </left>
      <right/>
      <top/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auto="1"/>
      </bottom>
      <diagonal/>
    </border>
  </borders>
  <cellStyleXfs count="7">
    <xf numFmtId="0" fontId="0" fillId="0" borderId="0"/>
    <xf numFmtId="9" fontId="1" fillId="0" borderId="0" applyFont="0" applyFill="0" applyBorder="0" applyAlignment="0" applyProtection="0"/>
    <xf numFmtId="0" fontId="2" fillId="0" borderId="0"/>
    <xf numFmtId="164" fontId="7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2" fillId="0" borderId="0"/>
    <xf numFmtId="0" fontId="2" fillId="0" borderId="0"/>
  </cellStyleXfs>
  <cellXfs count="337">
    <xf numFmtId="0" fontId="0" fillId="0" borderId="0" xfId="0"/>
    <xf numFmtId="0" fontId="12" fillId="0" borderId="0" xfId="0" applyFont="1" applyAlignment="1">
      <alignment horizontal="right"/>
    </xf>
    <xf numFmtId="0" fontId="14" fillId="0" borderId="0" xfId="0" applyFont="1" applyAlignment="1">
      <alignment horizontal="center"/>
    </xf>
    <xf numFmtId="0" fontId="15" fillId="0" borderId="0" xfId="0" applyFont="1"/>
    <xf numFmtId="0" fontId="2" fillId="0" borderId="20" xfId="5" applyBorder="1" applyAlignment="1">
      <alignment horizontal="left"/>
    </xf>
    <xf numFmtId="0" fontId="2" fillId="0" borderId="14" xfId="5" applyBorder="1" applyProtection="1">
      <protection locked="0"/>
    </xf>
    <xf numFmtId="0" fontId="20" fillId="0" borderId="14" xfId="4" applyFont="1" applyBorder="1" applyAlignment="1">
      <alignment vertical="center"/>
      <protection locked="0"/>
    </xf>
    <xf numFmtId="0" fontId="0" fillId="0" borderId="14" xfId="0" applyBorder="1" applyProtection="1">
      <protection locked="0"/>
    </xf>
    <xf numFmtId="0" fontId="0" fillId="0" borderId="14" xfId="0" applyBorder="1"/>
    <xf numFmtId="0" fontId="0" fillId="0" borderId="19" xfId="0" applyBorder="1" applyAlignment="1" applyProtection="1">
      <alignment horizontal="right"/>
      <protection locked="0"/>
    </xf>
    <xf numFmtId="0" fontId="0" fillId="0" borderId="0" xfId="0" applyProtection="1">
      <protection locked="0"/>
    </xf>
    <xf numFmtId="0" fontId="0" fillId="0" borderId="21" xfId="0" applyBorder="1" applyAlignment="1" applyProtection="1">
      <alignment horizontal="right"/>
      <protection locked="0"/>
    </xf>
    <xf numFmtId="0" fontId="0" fillId="0" borderId="23" xfId="0" applyBorder="1" applyProtection="1">
      <protection locked="0"/>
    </xf>
    <xf numFmtId="0" fontId="0" fillId="0" borderId="22" xfId="0" applyBorder="1"/>
    <xf numFmtId="0" fontId="21" fillId="0" borderId="16" xfId="5" applyFont="1" applyBorder="1" applyAlignment="1">
      <alignment horizontal="left"/>
    </xf>
    <xf numFmtId="0" fontId="21" fillId="0" borderId="13" xfId="5" applyFont="1" applyBorder="1" applyAlignment="1">
      <alignment horizontal="left"/>
    </xf>
    <xf numFmtId="0" fontId="3" fillId="15" borderId="13" xfId="5" applyFont="1" applyFill="1" applyBorder="1" applyAlignment="1">
      <alignment horizontal="center"/>
    </xf>
    <xf numFmtId="0" fontId="4" fillId="3" borderId="4" xfId="5" applyFont="1" applyFill="1" applyBorder="1" applyAlignment="1">
      <alignment horizontal="right" vertical="center" wrapText="1"/>
    </xf>
    <xf numFmtId="0" fontId="23" fillId="0" borderId="4" xfId="5" applyFont="1" applyBorder="1" applyAlignment="1" applyProtection="1">
      <alignment horizontal="left" vertical="center" wrapText="1"/>
      <protection locked="0"/>
    </xf>
    <xf numFmtId="0" fontId="4" fillId="3" borderId="6" xfId="5" applyFont="1" applyFill="1" applyBorder="1" applyAlignment="1">
      <alignment horizontal="right" vertical="center" wrapText="1"/>
    </xf>
    <xf numFmtId="0" fontId="23" fillId="0" borderId="6" xfId="5" applyFont="1" applyBorder="1" applyAlignment="1" applyProtection="1">
      <alignment vertical="center" wrapText="1"/>
      <protection locked="0"/>
    </xf>
    <xf numFmtId="0" fontId="10" fillId="3" borderId="5" xfId="5" applyFont="1" applyFill="1" applyBorder="1" applyAlignment="1">
      <alignment horizontal="right" vertical="center" wrapText="1"/>
    </xf>
    <xf numFmtId="0" fontId="21" fillId="3" borderId="5" xfId="5" applyFont="1" applyFill="1" applyBorder="1"/>
    <xf numFmtId="0" fontId="10" fillId="3" borderId="6" xfId="5" applyFont="1" applyFill="1" applyBorder="1" applyAlignment="1">
      <alignment horizontal="right"/>
    </xf>
    <xf numFmtId="49" fontId="23" fillId="0" borderId="6" xfId="5" applyNumberFormat="1" applyFont="1" applyBorder="1" applyAlignment="1" applyProtection="1">
      <alignment horizontal="left"/>
      <protection locked="0"/>
    </xf>
    <xf numFmtId="0" fontId="24" fillId="3" borderId="6" xfId="5" applyFont="1" applyFill="1" applyBorder="1" applyAlignment="1">
      <alignment horizontal="left"/>
    </xf>
    <xf numFmtId="0" fontId="8" fillId="10" borderId="6" xfId="5" applyFont="1" applyFill="1" applyBorder="1" applyAlignment="1">
      <alignment horizontal="right"/>
    </xf>
    <xf numFmtId="0" fontId="25" fillId="3" borderId="6" xfId="4" applyFont="1" applyFill="1" applyBorder="1" applyAlignment="1" applyProtection="1">
      <alignment horizontal="right"/>
    </xf>
    <xf numFmtId="49" fontId="26" fillId="0" borderId="6" xfId="4" applyNumberFormat="1" applyFont="1" applyBorder="1" applyAlignment="1">
      <alignment horizontal="left"/>
      <protection locked="0"/>
    </xf>
    <xf numFmtId="0" fontId="21" fillId="0" borderId="19" xfId="5" applyFont="1" applyBorder="1" applyAlignment="1">
      <alignment horizontal="left"/>
    </xf>
    <xf numFmtId="0" fontId="21" fillId="0" borderId="0" xfId="5" applyFont="1" applyAlignment="1">
      <alignment horizontal="left"/>
    </xf>
    <xf numFmtId="0" fontId="21" fillId="0" borderId="0" xfId="5" applyFont="1" applyProtection="1">
      <protection locked="0"/>
    </xf>
    <xf numFmtId="0" fontId="5" fillId="0" borderId="19" xfId="6" applyFont="1" applyBorder="1" applyAlignment="1">
      <alignment vertical="center" wrapText="1"/>
    </xf>
    <xf numFmtId="0" fontId="5" fillId="0" borderId="0" xfId="6" applyFont="1" applyAlignment="1">
      <alignment vertical="center" wrapText="1"/>
    </xf>
    <xf numFmtId="0" fontId="27" fillId="8" borderId="11" xfId="4" applyFont="1" applyFill="1" applyBorder="1" applyAlignment="1">
      <alignment horizontal="center" vertical="center"/>
      <protection locked="0"/>
    </xf>
    <xf numFmtId="0" fontId="9" fillId="0" borderId="19" xfId="0" applyFont="1" applyBorder="1"/>
    <xf numFmtId="0" fontId="21" fillId="0" borderId="0" xfId="6" applyFont="1"/>
    <xf numFmtId="0" fontId="21" fillId="16" borderId="0" xfId="6" applyFont="1" applyFill="1" applyProtection="1">
      <protection locked="0"/>
    </xf>
    <xf numFmtId="0" fontId="22" fillId="0" borderId="19" xfId="0" applyFont="1" applyBorder="1" applyAlignment="1">
      <alignment horizontal="center"/>
    </xf>
    <xf numFmtId="0" fontId="28" fillId="0" borderId="0" xfId="4" applyFont="1" applyAlignment="1" applyProtection="1">
      <alignment horizontal="right"/>
    </xf>
    <xf numFmtId="0" fontId="29" fillId="0" borderId="11" xfId="6" applyFont="1" applyBorder="1" applyAlignment="1" applyProtection="1">
      <alignment horizontal="center" vertical="center"/>
      <protection locked="0"/>
    </xf>
    <xf numFmtId="0" fontId="21" fillId="16" borderId="0" xfId="6" applyFont="1" applyFill="1"/>
    <xf numFmtId="0" fontId="0" fillId="0" borderId="0" xfId="0" applyFill="1"/>
    <xf numFmtId="0" fontId="0" fillId="0" borderId="0" xfId="0" applyProtection="1">
      <protection hidden="1"/>
    </xf>
    <xf numFmtId="0" fontId="0" fillId="0" borderId="0" xfId="0" applyProtection="1"/>
    <xf numFmtId="0" fontId="12" fillId="0" borderId="0" xfId="0" applyFont="1" applyAlignment="1" applyProtection="1">
      <alignment horizontal="right"/>
    </xf>
    <xf numFmtId="0" fontId="14" fillId="0" borderId="0" xfId="0" applyFont="1" applyAlignment="1" applyProtection="1">
      <alignment horizontal="center"/>
    </xf>
    <xf numFmtId="0" fontId="0" fillId="0" borderId="0" xfId="0" applyFill="1" applyProtection="1"/>
    <xf numFmtId="0" fontId="15" fillId="0" borderId="0" xfId="0" applyFont="1" applyProtection="1"/>
    <xf numFmtId="0" fontId="11" fillId="0" borderId="14" xfId="4" applyBorder="1" applyAlignment="1" applyProtection="1">
      <alignment vertical="center" wrapText="1"/>
      <protection hidden="1"/>
    </xf>
    <xf numFmtId="0" fontId="36" fillId="0" borderId="0" xfId="0" applyFont="1" applyAlignment="1" applyProtection="1">
      <alignment horizontal="center"/>
      <protection hidden="1"/>
    </xf>
    <xf numFmtId="0" fontId="38" fillId="0" borderId="0" xfId="4" applyFont="1" applyAlignment="1" applyProtection="1">
      <alignment horizontal="right"/>
    </xf>
    <xf numFmtId="0" fontId="36" fillId="0" borderId="0" xfId="0" applyFont="1" applyAlignment="1">
      <alignment horizontal="center"/>
    </xf>
    <xf numFmtId="0" fontId="36" fillId="0" borderId="0" xfId="0" applyFont="1"/>
    <xf numFmtId="167" fontId="36" fillId="0" borderId="0" xfId="0" applyNumberFormat="1" applyFont="1" applyAlignment="1" applyProtection="1">
      <alignment horizontal="center"/>
      <protection hidden="1"/>
    </xf>
    <xf numFmtId="0" fontId="36" fillId="0" borderId="0" xfId="0" applyFont="1" applyAlignment="1" applyProtection="1">
      <alignment horizontal="center"/>
    </xf>
    <xf numFmtId="3" fontId="8" fillId="0" borderId="5" xfId="2" applyNumberFormat="1" applyFont="1" applyBorder="1" applyAlignment="1" applyProtection="1">
      <alignment horizontal="center"/>
      <protection hidden="1"/>
    </xf>
    <xf numFmtId="0" fontId="33" fillId="0" borderId="5" xfId="0" applyFont="1" applyBorder="1" applyAlignment="1">
      <alignment horizontal="center" vertical="center"/>
    </xf>
    <xf numFmtId="0" fontId="0" fillId="0" borderId="0" xfId="0" applyBorder="1" applyProtection="1">
      <protection hidden="1"/>
    </xf>
    <xf numFmtId="0" fontId="0" fillId="0" borderId="0" xfId="0" applyFill="1" applyBorder="1" applyProtection="1">
      <protection hidden="1"/>
    </xf>
    <xf numFmtId="0" fontId="34" fillId="0" borderId="6" xfId="0" applyFont="1" applyBorder="1" applyAlignment="1">
      <alignment horizontal="center" vertical="center"/>
    </xf>
    <xf numFmtId="4" fontId="47" fillId="0" borderId="28" xfId="3" applyNumberFormat="1" applyFont="1" applyFill="1" applyBorder="1" applyAlignment="1" applyProtection="1">
      <alignment horizontal="center" vertical="center"/>
      <protection hidden="1"/>
    </xf>
    <xf numFmtId="4" fontId="46" fillId="0" borderId="28" xfId="3" applyNumberFormat="1" applyFont="1" applyBorder="1" applyAlignment="1" applyProtection="1">
      <alignment horizontal="center" vertical="center"/>
      <protection hidden="1"/>
    </xf>
    <xf numFmtId="49" fontId="46" fillId="0" borderId="30" xfId="3" applyNumberFormat="1" applyFont="1" applyBorder="1" applyAlignment="1" applyProtection="1">
      <alignment horizontal="center" vertical="center"/>
      <protection hidden="1"/>
    </xf>
    <xf numFmtId="9" fontId="39" fillId="20" borderId="11" xfId="1" applyFont="1" applyFill="1" applyBorder="1" applyAlignment="1" applyProtection="1">
      <alignment horizontal="center" vertical="center"/>
      <protection locked="0"/>
    </xf>
    <xf numFmtId="0" fontId="10" fillId="0" borderId="36" xfId="0" applyFont="1" applyFill="1" applyBorder="1" applyAlignment="1" applyProtection="1">
      <alignment vertical="top" wrapText="1"/>
      <protection hidden="1"/>
    </xf>
    <xf numFmtId="0" fontId="10" fillId="0" borderId="0" xfId="0" applyFont="1" applyFill="1" applyBorder="1" applyAlignment="1" applyProtection="1">
      <alignment vertical="top" wrapText="1"/>
      <protection hidden="1"/>
    </xf>
    <xf numFmtId="4" fontId="10" fillId="2" borderId="2" xfId="3" applyNumberFormat="1" applyFont="1" applyFill="1" applyBorder="1" applyAlignment="1" applyProtection="1">
      <alignment horizontal="center" vertical="center"/>
      <protection hidden="1"/>
    </xf>
    <xf numFmtId="3" fontId="8" fillId="10" borderId="37" xfId="2" applyNumberFormat="1" applyFont="1" applyFill="1" applyBorder="1" applyAlignment="1" applyProtection="1">
      <protection hidden="1"/>
    </xf>
    <xf numFmtId="3" fontId="8" fillId="10" borderId="32" xfId="2" applyNumberFormat="1" applyFont="1" applyFill="1" applyBorder="1" applyAlignment="1" applyProtection="1">
      <protection hidden="1"/>
    </xf>
    <xf numFmtId="3" fontId="8" fillId="10" borderId="38" xfId="2" applyNumberFormat="1" applyFont="1" applyFill="1" applyBorder="1" applyAlignment="1" applyProtection="1">
      <protection hidden="1"/>
    </xf>
    <xf numFmtId="0" fontId="45" fillId="21" borderId="11" xfId="0" applyFont="1" applyFill="1" applyBorder="1" applyAlignment="1">
      <alignment horizontal="center" vertical="center"/>
    </xf>
    <xf numFmtId="3" fontId="51" fillId="10" borderId="32" xfId="2" applyNumberFormat="1" applyFont="1" applyFill="1" applyBorder="1" applyAlignment="1" applyProtection="1">
      <protection hidden="1"/>
    </xf>
    <xf numFmtId="0" fontId="51" fillId="21" borderId="7" xfId="4" applyFont="1" applyFill="1" applyBorder="1" applyAlignment="1" applyProtection="1">
      <alignment horizontal="right" vertical="center" shrinkToFit="1"/>
      <protection hidden="1"/>
    </xf>
    <xf numFmtId="3" fontId="8" fillId="8" borderId="25" xfId="0" applyNumberFormat="1" applyFont="1" applyFill="1" applyBorder="1" applyAlignment="1" applyProtection="1">
      <alignment horizontal="center" vertical="center"/>
      <protection hidden="1"/>
    </xf>
    <xf numFmtId="3" fontId="8" fillId="8" borderId="5" xfId="0" applyNumberFormat="1" applyFont="1" applyFill="1" applyBorder="1" applyAlignment="1" applyProtection="1">
      <alignment horizontal="center" vertical="center"/>
      <protection hidden="1"/>
    </xf>
    <xf numFmtId="3" fontId="8" fillId="8" borderId="9" xfId="0" applyNumberFormat="1" applyFont="1" applyFill="1" applyBorder="1" applyAlignment="1" applyProtection="1">
      <alignment horizontal="center" vertical="center"/>
      <protection hidden="1"/>
    </xf>
    <xf numFmtId="3" fontId="18" fillId="0" borderId="6" xfId="0" applyNumberFormat="1" applyFont="1" applyFill="1" applyBorder="1" applyAlignment="1" applyProtection="1">
      <alignment horizontal="center" vertical="center"/>
      <protection hidden="1"/>
    </xf>
    <xf numFmtId="0" fontId="15" fillId="0" borderId="6" xfId="0" applyFont="1" applyFill="1" applyBorder="1"/>
    <xf numFmtId="3" fontId="55" fillId="0" borderId="6" xfId="3" applyNumberFormat="1" applyFont="1" applyFill="1" applyBorder="1" applyAlignment="1" applyProtection="1">
      <alignment horizontal="center" vertical="center"/>
      <protection hidden="1"/>
    </xf>
    <xf numFmtId="0" fontId="14" fillId="0" borderId="0" xfId="0" applyFont="1" applyBorder="1" applyAlignment="1">
      <alignment horizontal="center"/>
    </xf>
    <xf numFmtId="0" fontId="36" fillId="0" borderId="0" xfId="0" applyFont="1" applyFill="1" applyAlignment="1">
      <alignment horizontal="center"/>
    </xf>
    <xf numFmtId="0" fontId="14" fillId="0" borderId="0" xfId="0" applyFont="1" applyFill="1" applyBorder="1" applyAlignment="1">
      <alignment horizontal="center"/>
    </xf>
    <xf numFmtId="165" fontId="6" fillId="0" borderId="23" xfId="0" applyNumberFormat="1" applyFont="1" applyFill="1" applyBorder="1" applyAlignment="1" applyProtection="1">
      <alignment vertical="center"/>
      <protection hidden="1"/>
    </xf>
    <xf numFmtId="0" fontId="0" fillId="0" borderId="18" xfId="0" applyFill="1" applyBorder="1"/>
    <xf numFmtId="4" fontId="61" fillId="0" borderId="12" xfId="0" applyNumberFormat="1" applyFont="1" applyFill="1" applyBorder="1" applyAlignment="1" applyProtection="1">
      <alignment horizontal="left" vertical="center"/>
      <protection hidden="1"/>
    </xf>
    <xf numFmtId="0" fontId="62" fillId="0" borderId="12" xfId="0" applyFont="1" applyBorder="1" applyAlignment="1" applyProtection="1">
      <alignment horizontal="left" vertical="center"/>
      <protection hidden="1"/>
    </xf>
    <xf numFmtId="0" fontId="4" fillId="10" borderId="0" xfId="2" applyFont="1" applyFill="1" applyBorder="1" applyAlignment="1" applyProtection="1">
      <alignment vertical="top" wrapText="1"/>
      <protection hidden="1"/>
    </xf>
    <xf numFmtId="4" fontId="17" fillId="10" borderId="0" xfId="3" applyNumberFormat="1" applyFont="1" applyFill="1" applyBorder="1" applyAlignment="1" applyProtection="1">
      <alignment vertical="top" wrapText="1"/>
      <protection hidden="1"/>
    </xf>
    <xf numFmtId="4" fontId="17" fillId="10" borderId="14" xfId="3" applyNumberFormat="1" applyFont="1" applyFill="1" applyBorder="1" applyAlignment="1" applyProtection="1">
      <alignment vertical="top" wrapText="1"/>
      <protection hidden="1"/>
    </xf>
    <xf numFmtId="0" fontId="8" fillId="10" borderId="15" xfId="2" applyFont="1" applyFill="1" applyBorder="1" applyAlignment="1" applyProtection="1">
      <alignment vertical="top" wrapText="1"/>
      <protection hidden="1"/>
    </xf>
    <xf numFmtId="4" fontId="10" fillId="10" borderId="19" xfId="3" applyNumberFormat="1" applyFont="1" applyFill="1" applyBorder="1" applyAlignment="1" applyProtection="1">
      <alignment vertical="center"/>
      <protection hidden="1"/>
    </xf>
    <xf numFmtId="0" fontId="30" fillId="10" borderId="0" xfId="0" applyFont="1" applyFill="1" applyBorder="1" applyAlignment="1" applyProtection="1">
      <alignment vertical="center" wrapText="1"/>
      <protection hidden="1"/>
    </xf>
    <xf numFmtId="168" fontId="56" fillId="5" borderId="6" xfId="3" applyNumberFormat="1" applyFont="1" applyFill="1" applyBorder="1" applyAlignment="1" applyProtection="1">
      <alignment horizontal="center" vertical="center"/>
      <protection hidden="1"/>
    </xf>
    <xf numFmtId="3" fontId="18" fillId="0" borderId="34" xfId="0" applyNumberFormat="1" applyFont="1" applyFill="1" applyBorder="1" applyAlignment="1" applyProtection="1">
      <alignment horizontal="center" vertical="center"/>
      <protection hidden="1"/>
    </xf>
    <xf numFmtId="0" fontId="15" fillId="0" borderId="34" xfId="0" applyFont="1" applyFill="1" applyBorder="1"/>
    <xf numFmtId="3" fontId="55" fillId="0" borderId="34" xfId="3" applyNumberFormat="1" applyFont="1" applyFill="1" applyBorder="1" applyAlignment="1" applyProtection="1">
      <alignment horizontal="center" vertical="center"/>
      <protection hidden="1"/>
    </xf>
    <xf numFmtId="168" fontId="56" fillId="5" borderId="34" xfId="3" applyNumberFormat="1" applyFont="1" applyFill="1" applyBorder="1" applyAlignment="1" applyProtection="1">
      <alignment horizontal="center" vertical="center"/>
      <protection hidden="1"/>
    </xf>
    <xf numFmtId="42" fontId="58" fillId="0" borderId="26" xfId="3" applyNumberFormat="1" applyFont="1" applyBorder="1" applyAlignment="1" applyProtection="1">
      <alignment horizontal="center" vertical="center"/>
      <protection hidden="1"/>
    </xf>
    <xf numFmtId="42" fontId="58" fillId="0" borderId="7" xfId="3" applyNumberFormat="1" applyFont="1" applyBorder="1" applyAlignment="1" applyProtection="1">
      <alignment horizontal="center" vertical="center"/>
      <protection hidden="1"/>
    </xf>
    <xf numFmtId="3" fontId="18" fillId="0" borderId="35" xfId="0" applyNumberFormat="1" applyFont="1" applyFill="1" applyBorder="1" applyAlignment="1" applyProtection="1">
      <alignment horizontal="center" vertical="center"/>
      <protection hidden="1"/>
    </xf>
    <xf numFmtId="42" fontId="58" fillId="0" borderId="10" xfId="3" applyNumberFormat="1" applyFont="1" applyBorder="1" applyAlignment="1" applyProtection="1">
      <alignment horizontal="center" vertical="center"/>
      <protection hidden="1"/>
    </xf>
    <xf numFmtId="3" fontId="46" fillId="0" borderId="6" xfId="3" applyNumberFormat="1" applyFont="1" applyFill="1" applyBorder="1" applyAlignment="1" applyProtection="1">
      <alignment horizontal="center" vertical="center"/>
      <protection hidden="1"/>
    </xf>
    <xf numFmtId="168" fontId="46" fillId="23" borderId="6" xfId="3" applyNumberFormat="1" applyFont="1" applyFill="1" applyBorder="1" applyAlignment="1" applyProtection="1">
      <alignment horizontal="center" vertical="center"/>
      <protection hidden="1"/>
    </xf>
    <xf numFmtId="4" fontId="56" fillId="23" borderId="6" xfId="3" applyNumberFormat="1" applyFont="1" applyFill="1" applyBorder="1" applyAlignment="1" applyProtection="1">
      <alignment horizontal="center" vertical="center"/>
      <protection hidden="1"/>
    </xf>
    <xf numFmtId="168" fontId="56" fillId="23" borderId="6" xfId="3" applyNumberFormat="1" applyFont="1" applyFill="1" applyBorder="1" applyAlignment="1" applyProtection="1">
      <alignment horizontal="center" vertical="center"/>
      <protection hidden="1"/>
    </xf>
    <xf numFmtId="3" fontId="46" fillId="0" borderId="35" xfId="3" applyNumberFormat="1" applyFont="1" applyFill="1" applyBorder="1" applyAlignment="1" applyProtection="1">
      <alignment horizontal="center" vertical="center"/>
      <protection hidden="1"/>
    </xf>
    <xf numFmtId="168" fontId="46" fillId="23" borderId="35" xfId="3" applyNumberFormat="1" applyFont="1" applyFill="1" applyBorder="1" applyAlignment="1" applyProtection="1">
      <alignment horizontal="center" vertical="center"/>
      <protection hidden="1"/>
    </xf>
    <xf numFmtId="4" fontId="56" fillId="23" borderId="35" xfId="3" applyNumberFormat="1" applyFont="1" applyFill="1" applyBorder="1" applyAlignment="1" applyProtection="1">
      <alignment horizontal="center" vertical="center"/>
      <protection hidden="1"/>
    </xf>
    <xf numFmtId="44" fontId="54" fillId="0" borderId="34" xfId="3" applyNumberFormat="1" applyFont="1" applyBorder="1" applyAlignment="1" applyProtection="1">
      <alignment horizontal="center" vertical="center"/>
      <protection hidden="1"/>
    </xf>
    <xf numFmtId="44" fontId="54" fillId="0" borderId="6" xfId="3" applyNumberFormat="1" applyFont="1" applyBorder="1" applyAlignment="1" applyProtection="1">
      <alignment horizontal="center" vertical="center"/>
      <protection hidden="1"/>
    </xf>
    <xf numFmtId="4" fontId="54" fillId="0" borderId="6" xfId="3" applyNumberFormat="1" applyFont="1" applyBorder="1" applyAlignment="1" applyProtection="1">
      <alignment horizontal="center" vertical="center"/>
      <protection hidden="1"/>
    </xf>
    <xf numFmtId="4" fontId="54" fillId="0" borderId="6" xfId="3" applyNumberFormat="1" applyFont="1" applyFill="1" applyBorder="1" applyAlignment="1" applyProtection="1">
      <alignment horizontal="center" vertical="center"/>
      <protection hidden="1"/>
    </xf>
    <xf numFmtId="4" fontId="54" fillId="0" borderId="35" xfId="3" applyNumberFormat="1" applyFont="1" applyBorder="1" applyAlignment="1" applyProtection="1">
      <alignment horizontal="center" vertical="center"/>
      <protection hidden="1"/>
    </xf>
    <xf numFmtId="44" fontId="63" fillId="0" borderId="34" xfId="3" applyNumberFormat="1" applyFont="1" applyFill="1" applyBorder="1" applyAlignment="1" applyProtection="1">
      <alignment horizontal="center" vertical="center"/>
      <protection hidden="1"/>
    </xf>
    <xf numFmtId="44" fontId="63" fillId="0" borderId="6" xfId="3" applyNumberFormat="1" applyFont="1" applyFill="1" applyBorder="1" applyAlignment="1" applyProtection="1">
      <alignment horizontal="center" vertical="center"/>
      <protection hidden="1"/>
    </xf>
    <xf numFmtId="4" fontId="64" fillId="0" borderId="6" xfId="3" applyNumberFormat="1" applyFont="1" applyBorder="1" applyAlignment="1" applyProtection="1">
      <alignment horizontal="center" vertical="center"/>
      <protection hidden="1"/>
    </xf>
    <xf numFmtId="4" fontId="64" fillId="0" borderId="6" xfId="3" applyNumberFormat="1" applyFont="1" applyFill="1" applyBorder="1" applyAlignment="1" applyProtection="1">
      <alignment horizontal="center" vertical="center"/>
      <protection hidden="1"/>
    </xf>
    <xf numFmtId="4" fontId="64" fillId="0" borderId="35" xfId="3" applyNumberFormat="1" applyFont="1" applyBorder="1" applyAlignment="1" applyProtection="1">
      <alignment horizontal="center" vertical="center"/>
      <protection hidden="1"/>
    </xf>
    <xf numFmtId="0" fontId="4" fillId="0" borderId="2" xfId="2" applyFont="1" applyFill="1" applyBorder="1" applyAlignment="1" applyProtection="1">
      <alignment horizontal="center" vertical="top" wrapText="1"/>
      <protection hidden="1"/>
    </xf>
    <xf numFmtId="4" fontId="17" fillId="0" borderId="11" xfId="3" applyNumberFormat="1" applyFont="1" applyBorder="1" applyAlignment="1" applyProtection="1">
      <alignment horizontal="center" vertical="top" wrapText="1"/>
      <protection hidden="1"/>
    </xf>
    <xf numFmtId="0" fontId="8" fillId="2" borderId="11" xfId="2" applyFont="1" applyFill="1" applyBorder="1" applyAlignment="1" applyProtection="1">
      <alignment horizontal="center" vertical="top" wrapText="1"/>
      <protection hidden="1"/>
    </xf>
    <xf numFmtId="9" fontId="65" fillId="24" borderId="1" xfId="1" applyFont="1" applyFill="1" applyBorder="1" applyAlignment="1" applyProtection="1">
      <alignment horizontal="center" vertical="top"/>
      <protection locked="0"/>
    </xf>
    <xf numFmtId="3" fontId="16" fillId="2" borderId="39" xfId="0" applyNumberFormat="1" applyFont="1" applyFill="1" applyBorder="1" applyAlignment="1" applyProtection="1">
      <alignment horizontal="center" vertical="center"/>
      <protection locked="0" hidden="1"/>
    </xf>
    <xf numFmtId="3" fontId="16" fillId="2" borderId="38" xfId="0" applyNumberFormat="1" applyFont="1" applyFill="1" applyBorder="1" applyAlignment="1" applyProtection="1">
      <alignment horizontal="center" vertical="center"/>
      <protection locked="0" hidden="1"/>
    </xf>
    <xf numFmtId="0" fontId="8" fillId="0" borderId="29" xfId="0" applyFont="1" applyFill="1" applyBorder="1" applyAlignment="1" applyProtection="1">
      <alignment horizontal="right" shrinkToFit="1"/>
      <protection hidden="1"/>
    </xf>
    <xf numFmtId="0" fontId="8" fillId="0" borderId="30" xfId="0" applyFont="1" applyFill="1" applyBorder="1" applyAlignment="1" applyProtection="1">
      <alignment horizontal="right" shrinkToFit="1"/>
      <protection hidden="1"/>
    </xf>
    <xf numFmtId="3" fontId="8" fillId="0" borderId="37" xfId="2" applyNumberFormat="1" applyFont="1" applyBorder="1" applyAlignment="1" applyProtection="1">
      <alignment horizontal="center" vertical="center"/>
      <protection hidden="1"/>
    </xf>
    <xf numFmtId="0" fontId="8" fillId="5" borderId="29" xfId="0" applyFont="1" applyFill="1" applyBorder="1" applyAlignment="1" applyProtection="1">
      <alignment horizontal="right" shrinkToFit="1"/>
      <protection hidden="1"/>
    </xf>
    <xf numFmtId="0" fontId="8" fillId="5" borderId="30" xfId="0" applyFont="1" applyFill="1" applyBorder="1" applyAlignment="1" applyProtection="1">
      <alignment horizontal="right" shrinkToFit="1"/>
      <protection hidden="1"/>
    </xf>
    <xf numFmtId="0" fontId="3" fillId="0" borderId="30" xfId="0" applyFont="1" applyBorder="1" applyAlignment="1" applyProtection="1">
      <alignment horizontal="right" shrinkToFit="1"/>
      <protection hidden="1"/>
    </xf>
    <xf numFmtId="0" fontId="3" fillId="12" borderId="30" xfId="0" applyFont="1" applyFill="1" applyBorder="1" applyAlignment="1" applyProtection="1">
      <alignment horizontal="right" shrinkToFit="1"/>
      <protection hidden="1"/>
    </xf>
    <xf numFmtId="0" fontId="3" fillId="0" borderId="30" xfId="0" applyFont="1" applyFill="1" applyBorder="1" applyAlignment="1" applyProtection="1">
      <alignment horizontal="right" shrinkToFit="1"/>
      <protection hidden="1"/>
    </xf>
    <xf numFmtId="0" fontId="3" fillId="5" borderId="30" xfId="0" applyFont="1" applyFill="1" applyBorder="1" applyAlignment="1" applyProtection="1">
      <alignment horizontal="right" shrinkToFit="1"/>
      <protection hidden="1"/>
    </xf>
    <xf numFmtId="0" fontId="8" fillId="0" borderId="30" xfId="2" applyFont="1" applyFill="1" applyBorder="1" applyAlignment="1" applyProtection="1">
      <alignment horizontal="right" shrinkToFit="1"/>
      <protection hidden="1"/>
    </xf>
    <xf numFmtId="0" fontId="8" fillId="6" borderId="30" xfId="2" applyFont="1" applyFill="1" applyBorder="1" applyAlignment="1" applyProtection="1">
      <alignment horizontal="right" shrinkToFit="1"/>
      <protection hidden="1"/>
    </xf>
    <xf numFmtId="0" fontId="8" fillId="6" borderId="30" xfId="0" applyFont="1" applyFill="1" applyBorder="1" applyAlignment="1" applyProtection="1">
      <alignment horizontal="right" shrinkToFit="1"/>
      <protection hidden="1"/>
    </xf>
    <xf numFmtId="0" fontId="8" fillId="5" borderId="30" xfId="2" applyFont="1" applyFill="1" applyBorder="1" applyAlignment="1" applyProtection="1">
      <alignment horizontal="right" shrinkToFit="1"/>
      <protection hidden="1"/>
    </xf>
    <xf numFmtId="0" fontId="8" fillId="4" borderId="30" xfId="0" applyFont="1" applyFill="1" applyBorder="1" applyAlignment="1" applyProtection="1">
      <alignment horizontal="right" shrinkToFit="1"/>
      <protection hidden="1"/>
    </xf>
    <xf numFmtId="0" fontId="8" fillId="11" borderId="30" xfId="0" applyFont="1" applyFill="1" applyBorder="1" applyAlignment="1" applyProtection="1">
      <alignment horizontal="right" shrinkToFit="1"/>
      <protection hidden="1"/>
    </xf>
    <xf numFmtId="0" fontId="8" fillId="8" borderId="30" xfId="0" applyFont="1" applyFill="1" applyBorder="1" applyAlignment="1" applyProtection="1">
      <alignment horizontal="right" shrinkToFit="1"/>
      <protection hidden="1"/>
    </xf>
    <xf numFmtId="0" fontId="32" fillId="0" borderId="30" xfId="0" applyFont="1" applyFill="1" applyBorder="1" applyAlignment="1" applyProtection="1">
      <alignment horizontal="right" shrinkToFit="1"/>
      <protection hidden="1"/>
    </xf>
    <xf numFmtId="0" fontId="3" fillId="0" borderId="30" xfId="2" applyFont="1" applyBorder="1" applyAlignment="1" applyProtection="1">
      <alignment horizontal="right" shrinkToFit="1"/>
      <protection hidden="1"/>
    </xf>
    <xf numFmtId="0" fontId="8" fillId="7" borderId="30" xfId="0" applyFont="1" applyFill="1" applyBorder="1" applyAlignment="1" applyProtection="1">
      <alignment horizontal="right" shrinkToFit="1"/>
      <protection hidden="1"/>
    </xf>
    <xf numFmtId="0" fontId="8" fillId="0" borderId="30" xfId="2" applyFont="1" applyBorder="1" applyAlignment="1" applyProtection="1">
      <alignment horizontal="right" shrinkToFit="1"/>
      <protection hidden="1"/>
    </xf>
    <xf numFmtId="0" fontId="42" fillId="9" borderId="30" xfId="0" applyFont="1" applyFill="1" applyBorder="1" applyAlignment="1" applyProtection="1">
      <alignment horizontal="right" shrinkToFit="1"/>
      <protection hidden="1"/>
    </xf>
    <xf numFmtId="0" fontId="42" fillId="0" borderId="30" xfId="0" applyFont="1" applyFill="1" applyBorder="1" applyAlignment="1" applyProtection="1">
      <alignment horizontal="right" shrinkToFit="1"/>
      <protection hidden="1"/>
    </xf>
    <xf numFmtId="0" fontId="8" fillId="2" borderId="30" xfId="0" applyFont="1" applyFill="1" applyBorder="1" applyAlignment="1" applyProtection="1">
      <alignment horizontal="right" shrinkToFit="1"/>
      <protection hidden="1"/>
    </xf>
    <xf numFmtId="0" fontId="43" fillId="0" borderId="30" xfId="0" applyFont="1" applyFill="1" applyBorder="1" applyAlignment="1" applyProtection="1">
      <alignment horizontal="right" shrinkToFit="1"/>
      <protection hidden="1"/>
    </xf>
    <xf numFmtId="0" fontId="37" fillId="0" borderId="30" xfId="0" applyFont="1" applyFill="1" applyBorder="1" applyAlignment="1" applyProtection="1">
      <alignment horizontal="right" shrinkToFit="1"/>
      <protection hidden="1"/>
    </xf>
    <xf numFmtId="0" fontId="8" fillId="0" borderId="30" xfId="0" applyFont="1" applyBorder="1" applyAlignment="1" applyProtection="1">
      <alignment horizontal="right" shrinkToFit="1"/>
      <protection hidden="1"/>
    </xf>
    <xf numFmtId="0" fontId="8" fillId="12" borderId="30" xfId="0" applyFont="1" applyFill="1" applyBorder="1" applyAlignment="1" applyProtection="1">
      <alignment horizontal="right" shrinkToFit="1"/>
      <protection hidden="1"/>
    </xf>
    <xf numFmtId="0" fontId="8" fillId="10" borderId="30" xfId="0" applyFont="1" applyFill="1" applyBorder="1" applyAlignment="1" applyProtection="1">
      <alignment horizontal="right" shrinkToFit="1"/>
      <protection hidden="1"/>
    </xf>
    <xf numFmtId="0" fontId="8" fillId="13" borderId="30" xfId="0" applyFont="1" applyFill="1" applyBorder="1" applyAlignment="1" applyProtection="1">
      <alignment horizontal="right" shrinkToFit="1"/>
      <protection hidden="1"/>
    </xf>
    <xf numFmtId="0" fontId="32" fillId="0" borderId="30" xfId="2" applyFont="1" applyBorder="1" applyAlignment="1" applyProtection="1">
      <alignment horizontal="right" shrinkToFit="1"/>
      <protection hidden="1"/>
    </xf>
    <xf numFmtId="0" fontId="8" fillId="14" borderId="30" xfId="0" applyFont="1" applyFill="1" applyBorder="1" applyAlignment="1" applyProtection="1">
      <alignment horizontal="right" shrinkToFit="1"/>
      <protection hidden="1"/>
    </xf>
    <xf numFmtId="0" fontId="8" fillId="14" borderId="31" xfId="0" applyFont="1" applyFill="1" applyBorder="1" applyAlignment="1" applyProtection="1">
      <alignment horizontal="right" shrinkToFit="1"/>
      <protection hidden="1"/>
    </xf>
    <xf numFmtId="3" fontId="41" fillId="0" borderId="24" xfId="0" applyNumberFormat="1" applyFont="1" applyFill="1" applyBorder="1" applyAlignment="1" applyProtection="1">
      <alignment horizontal="center" vertical="center"/>
      <protection hidden="1"/>
    </xf>
    <xf numFmtId="3" fontId="41" fillId="0" borderId="27" xfId="0" applyNumberFormat="1" applyFont="1" applyFill="1" applyBorder="1" applyAlignment="1" applyProtection="1">
      <alignment horizontal="center" vertical="center"/>
      <protection hidden="1"/>
    </xf>
    <xf numFmtId="3" fontId="41" fillId="0" borderId="45" xfId="0" applyNumberFormat="1" applyFont="1" applyFill="1" applyBorder="1" applyAlignment="1" applyProtection="1">
      <alignment horizontal="center" vertical="center"/>
      <protection hidden="1"/>
    </xf>
    <xf numFmtId="3" fontId="18" fillId="0" borderId="4" xfId="0" applyNumberFormat="1" applyFont="1" applyFill="1" applyBorder="1" applyAlignment="1" applyProtection="1">
      <alignment horizontal="center" vertical="center"/>
      <protection hidden="1"/>
    </xf>
    <xf numFmtId="0" fontId="15" fillId="0" borderId="4" xfId="0" applyFont="1" applyFill="1" applyBorder="1"/>
    <xf numFmtId="3" fontId="55" fillId="0" borderId="4" xfId="3" applyNumberFormat="1" applyFont="1" applyFill="1" applyBorder="1" applyAlignment="1" applyProtection="1">
      <alignment horizontal="center" vertical="center"/>
      <protection hidden="1"/>
    </xf>
    <xf numFmtId="168" fontId="56" fillId="5" borderId="4" xfId="3" applyNumberFormat="1" applyFont="1" applyFill="1" applyBorder="1" applyAlignment="1" applyProtection="1">
      <alignment horizontal="center" vertical="center"/>
      <protection hidden="1"/>
    </xf>
    <xf numFmtId="4" fontId="64" fillId="0" borderId="4" xfId="3" applyNumberFormat="1" applyFont="1" applyBorder="1" applyAlignment="1" applyProtection="1">
      <alignment horizontal="center" vertical="center"/>
      <protection hidden="1"/>
    </xf>
    <xf numFmtId="4" fontId="54" fillId="0" borderId="4" xfId="3" applyNumberFormat="1" applyFont="1" applyBorder="1" applyAlignment="1" applyProtection="1">
      <alignment horizontal="center" vertical="center"/>
      <protection hidden="1"/>
    </xf>
    <xf numFmtId="42" fontId="58" fillId="0" borderId="46" xfId="3" applyNumberFormat="1" applyFont="1" applyBorder="1" applyAlignment="1" applyProtection="1">
      <alignment horizontal="center" vertical="center"/>
      <protection hidden="1"/>
    </xf>
    <xf numFmtId="3" fontId="41" fillId="0" borderId="25" xfId="0" applyNumberFormat="1" applyFont="1" applyFill="1" applyBorder="1" applyAlignment="1" applyProtection="1">
      <alignment horizontal="center" vertical="center"/>
      <protection hidden="1"/>
    </xf>
    <xf numFmtId="3" fontId="41" fillId="0" borderId="5" xfId="0" applyNumberFormat="1" applyFont="1" applyFill="1" applyBorder="1" applyAlignment="1" applyProtection="1">
      <alignment horizontal="center" vertical="center"/>
      <protection hidden="1"/>
    </xf>
    <xf numFmtId="0" fontId="8" fillId="5" borderId="30" xfId="2" applyFont="1" applyFill="1" applyBorder="1" applyAlignment="1" applyProtection="1">
      <alignment horizontal="right" vertical="center" shrinkToFit="1"/>
      <protection hidden="1"/>
    </xf>
    <xf numFmtId="0" fontId="8" fillId="25" borderId="30" xfId="2" applyFont="1" applyFill="1" applyBorder="1" applyAlignment="1" applyProtection="1">
      <alignment horizontal="right" vertical="center" shrinkToFit="1"/>
      <protection hidden="1"/>
    </xf>
    <xf numFmtId="3" fontId="6" fillId="5" borderId="18" xfId="0" applyNumberFormat="1" applyFont="1" applyFill="1" applyBorder="1" applyAlignment="1" applyProtection="1">
      <alignment horizontal="center" vertical="center"/>
      <protection hidden="1"/>
    </xf>
    <xf numFmtId="0" fontId="41" fillId="10" borderId="13" xfId="2" applyFont="1" applyFill="1" applyBorder="1" applyAlignment="1" applyProtection="1">
      <alignment horizontal="center"/>
      <protection hidden="1"/>
    </xf>
    <xf numFmtId="0" fontId="8" fillId="25" borderId="30" xfId="0" applyFont="1" applyFill="1" applyBorder="1" applyAlignment="1" applyProtection="1">
      <alignment horizontal="right" shrinkToFit="1"/>
      <protection hidden="1"/>
    </xf>
    <xf numFmtId="0" fontId="18" fillId="10" borderId="13" xfId="0" applyFont="1" applyFill="1" applyBorder="1" applyAlignment="1" applyProtection="1">
      <protection hidden="1"/>
    </xf>
    <xf numFmtId="0" fontId="0" fillId="0" borderId="15" xfId="0" applyBorder="1"/>
    <xf numFmtId="0" fontId="41" fillId="27" borderId="30" xfId="0" applyFont="1" applyFill="1" applyBorder="1" applyAlignment="1" applyProtection="1">
      <alignment horizontal="right" shrinkToFit="1"/>
      <protection hidden="1"/>
    </xf>
    <xf numFmtId="0" fontId="6" fillId="27" borderId="30" xfId="0" applyFont="1" applyFill="1" applyBorder="1" applyAlignment="1" applyProtection="1">
      <alignment horizontal="right" vertical="center" wrapText="1" shrinkToFit="1"/>
      <protection hidden="1"/>
    </xf>
    <xf numFmtId="0" fontId="8" fillId="27" borderId="30" xfId="2" applyFont="1" applyFill="1" applyBorder="1" applyAlignment="1" applyProtection="1">
      <alignment horizontal="right" vertical="center" shrinkToFit="1"/>
      <protection hidden="1"/>
    </xf>
    <xf numFmtId="0" fontId="70" fillId="23" borderId="2" xfId="0" applyFont="1" applyFill="1" applyBorder="1" applyAlignment="1" applyProtection="1">
      <alignment vertical="center"/>
      <protection hidden="1"/>
    </xf>
    <xf numFmtId="0" fontId="59" fillId="23" borderId="12" xfId="0" applyFont="1" applyFill="1" applyBorder="1" applyAlignment="1">
      <alignment vertical="center"/>
    </xf>
    <xf numFmtId="0" fontId="60" fillId="23" borderId="12" xfId="0" applyFont="1" applyFill="1" applyBorder="1" applyAlignment="1">
      <alignment horizontal="center"/>
    </xf>
    <xf numFmtId="0" fontId="59" fillId="23" borderId="18" xfId="0" applyFont="1" applyFill="1" applyBorder="1" applyAlignment="1">
      <alignment vertical="center"/>
    </xf>
    <xf numFmtId="0" fontId="59" fillId="23" borderId="23" xfId="0" applyFont="1" applyFill="1" applyBorder="1" applyAlignment="1">
      <alignment vertical="center"/>
    </xf>
    <xf numFmtId="0" fontId="59" fillId="23" borderId="23" xfId="0" applyFont="1" applyFill="1" applyBorder="1" applyAlignment="1">
      <alignment horizontal="left" vertical="center"/>
    </xf>
    <xf numFmtId="0" fontId="60" fillId="23" borderId="23" xfId="0" applyFont="1" applyFill="1" applyBorder="1"/>
    <xf numFmtId="4" fontId="63" fillId="0" borderId="6" xfId="3" applyNumberFormat="1" applyFont="1" applyBorder="1" applyAlignment="1" applyProtection="1">
      <alignment horizontal="center" vertical="center"/>
      <protection hidden="1"/>
    </xf>
    <xf numFmtId="0" fontId="6" fillId="17" borderId="30" xfId="0" applyFont="1" applyFill="1" applyBorder="1" applyAlignment="1" applyProtection="1">
      <alignment horizontal="right" vertical="center" shrinkToFit="1"/>
      <protection hidden="1"/>
    </xf>
    <xf numFmtId="0" fontId="8" fillId="0" borderId="30" xfId="0" applyFont="1" applyFill="1" applyBorder="1" applyAlignment="1" applyProtection="1">
      <alignment horizontal="right" vertical="center" shrinkToFit="1"/>
      <protection hidden="1"/>
    </xf>
    <xf numFmtId="0" fontId="75" fillId="0" borderId="30" xfId="0" applyFont="1" applyFill="1" applyBorder="1" applyAlignment="1" applyProtection="1">
      <alignment horizontal="right" vertical="center" shrinkToFit="1"/>
      <protection hidden="1"/>
    </xf>
    <xf numFmtId="0" fontId="13" fillId="0" borderId="0" xfId="0" applyFont="1" applyAlignment="1" applyProtection="1">
      <alignment vertical="center"/>
    </xf>
    <xf numFmtId="0" fontId="13" fillId="0" borderId="0" xfId="0" applyFont="1" applyAlignment="1">
      <alignment vertical="center"/>
    </xf>
    <xf numFmtId="0" fontId="76" fillId="0" borderId="40" xfId="4" applyFont="1" applyFill="1" applyBorder="1" applyAlignment="1" applyProtection="1">
      <alignment horizontal="center" vertical="center" shrinkToFit="1"/>
      <protection hidden="1"/>
    </xf>
    <xf numFmtId="0" fontId="76" fillId="0" borderId="7" xfId="4" applyFont="1" applyFill="1" applyBorder="1" applyAlignment="1" applyProtection="1">
      <alignment horizontal="center" vertical="center" wrapText="1" shrinkToFit="1"/>
    </xf>
    <xf numFmtId="0" fontId="74" fillId="2" borderId="30" xfId="0" applyFont="1" applyFill="1" applyBorder="1" applyAlignment="1" applyProtection="1">
      <alignment horizontal="center" vertical="center" wrapText="1" shrinkToFit="1"/>
      <protection hidden="1"/>
    </xf>
    <xf numFmtId="0" fontId="76" fillId="0" borderId="47" xfId="4" applyFont="1" applyFill="1" applyBorder="1" applyAlignment="1" applyProtection="1">
      <alignment horizontal="center" vertical="center" shrinkToFit="1"/>
      <protection hidden="1"/>
    </xf>
    <xf numFmtId="0" fontId="76" fillId="0" borderId="32" xfId="4" applyFont="1" applyFill="1" applyBorder="1" applyAlignment="1" applyProtection="1">
      <alignment horizontal="center" vertical="center" shrinkToFit="1"/>
      <protection hidden="1"/>
    </xf>
    <xf numFmtId="0" fontId="76" fillId="0" borderId="32" xfId="4" applyFont="1" applyFill="1" applyBorder="1" applyAlignment="1" applyProtection="1">
      <alignment horizontal="center" vertical="center" wrapText="1" shrinkToFit="1"/>
      <protection hidden="1"/>
    </xf>
    <xf numFmtId="0" fontId="77" fillId="27" borderId="32" xfId="4" applyFont="1" applyFill="1" applyBorder="1" applyAlignment="1" applyProtection="1">
      <alignment horizontal="center" vertical="center" shrinkToFit="1"/>
      <protection hidden="1"/>
    </xf>
    <xf numFmtId="0" fontId="51" fillId="23" borderId="23" xfId="0" applyFont="1" applyFill="1" applyBorder="1" applyAlignment="1">
      <alignment vertical="center"/>
    </xf>
    <xf numFmtId="168" fontId="53" fillId="0" borderId="12" xfId="0" applyNumberFormat="1" applyFont="1" applyBorder="1" applyAlignment="1" applyProtection="1">
      <alignment horizontal="right" vertical="center"/>
      <protection hidden="1"/>
    </xf>
    <xf numFmtId="3" fontId="61" fillId="0" borderId="12" xfId="0" applyNumberFormat="1" applyFont="1" applyBorder="1" applyAlignment="1" applyProtection="1">
      <alignment horizontal="right" vertical="center"/>
      <protection hidden="1"/>
    </xf>
    <xf numFmtId="4" fontId="10" fillId="2" borderId="0" xfId="3" applyNumberFormat="1" applyFont="1" applyFill="1" applyBorder="1" applyAlignment="1" applyProtection="1">
      <alignment horizontal="center" vertical="center"/>
      <protection hidden="1"/>
    </xf>
    <xf numFmtId="0" fontId="6" fillId="2" borderId="30" xfId="0" applyFont="1" applyFill="1" applyBorder="1" applyAlignment="1" applyProtection="1">
      <alignment horizontal="center" vertical="center" wrapText="1" shrinkToFit="1"/>
      <protection hidden="1"/>
    </xf>
    <xf numFmtId="0" fontId="67" fillId="0" borderId="0" xfId="4" applyFont="1" applyFill="1" applyBorder="1" applyAlignment="1" applyProtection="1">
      <alignment horizontal="center" vertical="center" wrapText="1"/>
    </xf>
    <xf numFmtId="4" fontId="10" fillId="2" borderId="11" xfId="3" applyNumberFormat="1" applyFont="1" applyFill="1" applyBorder="1" applyAlignment="1" applyProtection="1">
      <alignment horizontal="center" vertical="center"/>
      <protection hidden="1"/>
    </xf>
    <xf numFmtId="0" fontId="6" fillId="0" borderId="25" xfId="0" applyFont="1" applyFill="1" applyBorder="1" applyAlignment="1" applyProtection="1">
      <alignment horizontal="center" vertical="center"/>
      <protection hidden="1"/>
    </xf>
    <xf numFmtId="0" fontId="6" fillId="0" borderId="5" xfId="0" applyFont="1" applyFill="1" applyBorder="1" applyAlignment="1" applyProtection="1">
      <alignment horizontal="center" vertical="center"/>
      <protection hidden="1"/>
    </xf>
    <xf numFmtId="0" fontId="6" fillId="0" borderId="9" xfId="0" applyFont="1" applyFill="1" applyBorder="1" applyAlignment="1" applyProtection="1">
      <alignment horizontal="center" vertical="center"/>
      <protection hidden="1"/>
    </xf>
    <xf numFmtId="0" fontId="69" fillId="6" borderId="8" xfId="4" applyFont="1" applyFill="1" applyBorder="1" applyAlignment="1" applyProtection="1">
      <alignment horizontal="center" vertical="center"/>
    </xf>
    <xf numFmtId="0" fontId="10" fillId="0" borderId="12" xfId="2" applyFont="1" applyFill="1" applyBorder="1" applyAlignment="1" applyProtection="1">
      <alignment horizontal="center" vertical="center" wrapText="1"/>
      <protection hidden="1"/>
    </xf>
    <xf numFmtId="0" fontId="61" fillId="0" borderId="18" xfId="2" applyFont="1" applyFill="1" applyBorder="1" applyAlignment="1" applyProtection="1">
      <alignment horizontal="left" vertical="center"/>
      <protection hidden="1"/>
    </xf>
    <xf numFmtId="0" fontId="35" fillId="27" borderId="22" xfId="2" applyFont="1" applyFill="1" applyBorder="1" applyAlignment="1" applyProtection="1">
      <alignment horizontal="center" vertical="center" wrapText="1"/>
      <protection hidden="1"/>
    </xf>
    <xf numFmtId="0" fontId="19" fillId="27" borderId="13" xfId="2" applyFont="1" applyFill="1" applyBorder="1" applyAlignment="1" applyProtection="1">
      <alignment horizontal="center" vertical="center"/>
      <protection hidden="1"/>
    </xf>
    <xf numFmtId="3" fontId="8" fillId="27" borderId="43" xfId="0" applyNumberFormat="1" applyFont="1" applyFill="1" applyBorder="1" applyAlignment="1" applyProtection="1">
      <alignment horizontal="center" vertical="center"/>
      <protection hidden="1"/>
    </xf>
    <xf numFmtId="3" fontId="8" fillId="27" borderId="37" xfId="0" applyNumberFormat="1" applyFont="1" applyFill="1" applyBorder="1" applyAlignment="1" applyProtection="1">
      <alignment horizontal="center" vertical="center"/>
      <protection hidden="1"/>
    </xf>
    <xf numFmtId="3" fontId="8" fillId="27" borderId="42" xfId="2" applyNumberFormat="1" applyFont="1" applyFill="1" applyBorder="1" applyAlignment="1" applyProtection="1">
      <alignment horizontal="center" vertical="center"/>
      <protection hidden="1"/>
    </xf>
    <xf numFmtId="3" fontId="8" fillId="27" borderId="37" xfId="2" applyNumberFormat="1" applyFont="1" applyFill="1" applyBorder="1" applyAlignment="1" applyProtection="1">
      <alignment horizontal="center" vertical="center"/>
      <protection hidden="1"/>
    </xf>
    <xf numFmtId="0" fontId="81" fillId="2" borderId="26" xfId="4" applyFont="1" applyFill="1" applyBorder="1" applyAlignment="1" applyProtection="1">
      <alignment horizontal="center" vertical="center" wrapText="1" shrinkToFit="1"/>
    </xf>
    <xf numFmtId="0" fontId="77" fillId="0" borderId="7" xfId="4" applyFont="1" applyFill="1" applyBorder="1" applyAlignment="1" applyProtection="1">
      <alignment horizontal="center" vertical="center" wrapText="1" shrinkToFit="1"/>
    </xf>
    <xf numFmtId="0" fontId="80" fillId="0" borderId="10" xfId="4" applyFont="1" applyFill="1" applyBorder="1" applyAlignment="1" applyProtection="1">
      <alignment horizontal="center" vertical="center"/>
      <protection hidden="1"/>
    </xf>
    <xf numFmtId="3" fontId="3" fillId="27" borderId="37" xfId="4" applyNumberFormat="1" applyFont="1" applyFill="1" applyBorder="1" applyAlignment="1" applyProtection="1">
      <alignment horizontal="center" vertical="center"/>
      <protection hidden="1"/>
    </xf>
    <xf numFmtId="3" fontId="8" fillId="27" borderId="32" xfId="2" applyNumberFormat="1" applyFont="1" applyFill="1" applyBorder="1" applyAlignment="1" applyProtection="1">
      <alignment horizontal="center" vertical="center"/>
      <protection hidden="1"/>
    </xf>
    <xf numFmtId="3" fontId="8" fillId="27" borderId="44" xfId="2" applyNumberFormat="1" applyFont="1" applyFill="1" applyBorder="1" applyAlignment="1" applyProtection="1">
      <alignment horizontal="center" vertical="center"/>
      <protection hidden="1"/>
    </xf>
    <xf numFmtId="3" fontId="8" fillId="27" borderId="41" xfId="2" applyNumberFormat="1" applyFont="1" applyFill="1" applyBorder="1" applyAlignment="1" applyProtection="1">
      <alignment horizontal="center" vertical="center"/>
      <protection hidden="1"/>
    </xf>
    <xf numFmtId="0" fontId="6" fillId="6" borderId="30" xfId="0" applyFont="1" applyFill="1" applyBorder="1" applyAlignment="1" applyProtection="1">
      <alignment horizontal="center" vertical="center" wrapText="1" shrinkToFit="1"/>
      <protection hidden="1"/>
    </xf>
    <xf numFmtId="0" fontId="42" fillId="0" borderId="48" xfId="0" applyFont="1" applyFill="1" applyBorder="1" applyAlignment="1" applyProtection="1">
      <alignment horizontal="right" shrinkToFit="1"/>
      <protection hidden="1"/>
    </xf>
    <xf numFmtId="0" fontId="24" fillId="6" borderId="3" xfId="4" applyFont="1" applyFill="1" applyBorder="1" applyAlignment="1" applyProtection="1">
      <alignment horizontal="center" vertical="center" shrinkToFit="1"/>
    </xf>
    <xf numFmtId="0" fontId="82" fillId="27" borderId="30" xfId="2" applyFont="1" applyFill="1" applyBorder="1" applyAlignment="1" applyProtection="1">
      <alignment horizontal="right" vertical="center" shrinkToFit="1"/>
      <protection hidden="1"/>
    </xf>
    <xf numFmtId="0" fontId="0" fillId="0" borderId="1" xfId="0" applyBorder="1" applyProtection="1">
      <protection hidden="1"/>
    </xf>
    <xf numFmtId="0" fontId="0" fillId="0" borderId="15" xfId="0" applyBorder="1" applyProtection="1">
      <protection hidden="1"/>
    </xf>
    <xf numFmtId="0" fontId="0" fillId="0" borderId="3" xfId="0" applyBorder="1" applyProtection="1">
      <protection hidden="1"/>
    </xf>
    <xf numFmtId="0" fontId="8" fillId="27" borderId="30" xfId="0" applyFont="1" applyFill="1" applyBorder="1" applyAlignment="1" applyProtection="1">
      <alignment horizontal="right" shrinkToFit="1"/>
      <protection hidden="1"/>
    </xf>
    <xf numFmtId="0" fontId="10" fillId="27" borderId="30" xfId="0" applyFont="1" applyFill="1" applyBorder="1" applyAlignment="1" applyProtection="1">
      <alignment horizontal="right" vertical="center" shrinkToFit="1"/>
      <protection hidden="1"/>
    </xf>
    <xf numFmtId="0" fontId="82" fillId="27" borderId="30" xfId="0" applyFont="1" applyFill="1" applyBorder="1" applyAlignment="1" applyProtection="1">
      <alignment horizontal="right" vertical="center" shrinkToFit="1"/>
      <protection hidden="1"/>
    </xf>
    <xf numFmtId="0" fontId="84" fillId="27" borderId="30" xfId="2" applyFont="1" applyFill="1" applyBorder="1" applyAlignment="1" applyProtection="1">
      <alignment horizontal="right" vertical="center" shrinkToFit="1"/>
      <protection hidden="1"/>
    </xf>
    <xf numFmtId="0" fontId="10" fillId="27" borderId="30" xfId="2" applyFont="1" applyFill="1" applyBorder="1" applyAlignment="1" applyProtection="1">
      <alignment horizontal="right" vertical="center" shrinkToFit="1"/>
      <protection hidden="1"/>
    </xf>
    <xf numFmtId="0" fontId="24" fillId="27" borderId="29" xfId="4" applyFont="1" applyFill="1" applyBorder="1" applyAlignment="1" applyProtection="1">
      <alignment horizontal="center" vertical="center" shrinkToFit="1"/>
    </xf>
    <xf numFmtId="0" fontId="8" fillId="27" borderId="49" xfId="0" applyFont="1" applyFill="1" applyBorder="1" applyAlignment="1" applyProtection="1">
      <alignment horizontal="right" vertical="center" shrinkToFit="1"/>
      <protection hidden="1"/>
    </xf>
    <xf numFmtId="0" fontId="85" fillId="27" borderId="30" xfId="0" applyFont="1" applyFill="1" applyBorder="1" applyAlignment="1" applyProtection="1">
      <alignment horizontal="right" vertical="center" shrinkToFit="1"/>
      <protection hidden="1"/>
    </xf>
    <xf numFmtId="0" fontId="40" fillId="0" borderId="15" xfId="0" applyFont="1" applyFill="1" applyBorder="1" applyAlignment="1" applyProtection="1">
      <alignment vertical="center"/>
      <protection hidden="1"/>
    </xf>
    <xf numFmtId="0" fontId="10" fillId="0" borderId="30" xfId="0" applyFont="1" applyFill="1" applyBorder="1" applyAlignment="1" applyProtection="1">
      <alignment horizontal="right" vertical="center" shrinkToFit="1"/>
      <protection hidden="1"/>
    </xf>
    <xf numFmtId="0" fontId="86" fillId="2" borderId="30" xfId="2" applyFont="1" applyFill="1" applyBorder="1" applyAlignment="1" applyProtection="1">
      <alignment horizontal="center" vertical="center" shrinkToFit="1"/>
      <protection hidden="1"/>
    </xf>
    <xf numFmtId="0" fontId="45" fillId="2" borderId="6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53" fillId="2" borderId="6" xfId="0" applyFont="1" applyFill="1" applyBorder="1" applyAlignment="1">
      <alignment horizontal="center" vertical="center"/>
    </xf>
    <xf numFmtId="4" fontId="10" fillId="29" borderId="11" xfId="3" applyNumberFormat="1" applyFont="1" applyFill="1" applyBorder="1" applyAlignment="1" applyProtection="1">
      <alignment horizontal="center" vertical="center"/>
      <protection hidden="1"/>
    </xf>
    <xf numFmtId="0" fontId="88" fillId="29" borderId="1" xfId="0" applyFont="1" applyFill="1" applyBorder="1" applyAlignment="1">
      <alignment horizontal="center" wrapText="1"/>
    </xf>
    <xf numFmtId="0" fontId="90" fillId="29" borderId="11" xfId="4" applyFont="1" applyFill="1" applyBorder="1" applyAlignment="1" applyProtection="1">
      <alignment horizontal="center" vertical="center" wrapText="1" shrinkToFit="1"/>
      <protection hidden="1"/>
    </xf>
    <xf numFmtId="0" fontId="16" fillId="29" borderId="11" xfId="4" applyFont="1" applyFill="1" applyBorder="1" applyAlignment="1" applyProtection="1">
      <alignment horizontal="center" vertical="center" wrapText="1" shrinkToFit="1"/>
      <protection hidden="1"/>
    </xf>
    <xf numFmtId="0" fontId="89" fillId="21" borderId="6" xfId="4" applyFont="1" applyFill="1" applyBorder="1" applyAlignment="1" applyProtection="1">
      <alignment horizontal="right" vertical="center" shrinkToFit="1"/>
      <protection hidden="1"/>
    </xf>
    <xf numFmtId="0" fontId="89" fillId="2" borderId="6" xfId="4" applyFont="1" applyFill="1" applyBorder="1" applyAlignment="1" applyProtection="1">
      <alignment horizontal="right" vertical="center" shrinkToFit="1"/>
      <protection hidden="1"/>
    </xf>
    <xf numFmtId="0" fontId="91" fillId="2" borderId="30" xfId="4" applyFont="1" applyFill="1" applyBorder="1" applyAlignment="1" applyProtection="1">
      <alignment horizontal="center" vertical="center" wrapText="1" shrinkToFit="1"/>
      <protection hidden="1"/>
    </xf>
    <xf numFmtId="0" fontId="91" fillId="2" borderId="30" xfId="4" applyFont="1" applyFill="1" applyBorder="1" applyAlignment="1" applyProtection="1">
      <alignment horizontal="right" vertical="center" wrapText="1" shrinkToFit="1"/>
      <protection hidden="1"/>
    </xf>
    <xf numFmtId="0" fontId="91" fillId="2" borderId="30" xfId="4" applyFont="1" applyFill="1" applyBorder="1" applyAlignment="1" applyProtection="1">
      <alignment horizontal="left" vertical="center" wrapText="1" shrinkToFit="1"/>
      <protection hidden="1"/>
    </xf>
    <xf numFmtId="0" fontId="91" fillId="2" borderId="48" xfId="4" applyFont="1" applyFill="1" applyBorder="1" applyAlignment="1" applyProtection="1">
      <alignment horizontal="center" vertical="center" wrapText="1" shrinkToFit="1"/>
      <protection hidden="1"/>
    </xf>
    <xf numFmtId="4" fontId="46" fillId="22" borderId="6" xfId="3" applyNumberFormat="1" applyFont="1" applyFill="1" applyBorder="1" applyAlignment="1" applyProtection="1">
      <alignment horizontal="center" vertical="center"/>
      <protection hidden="1"/>
    </xf>
    <xf numFmtId="4" fontId="47" fillId="22" borderId="6" xfId="3" applyNumberFormat="1" applyFont="1" applyFill="1" applyBorder="1" applyAlignment="1" applyProtection="1">
      <alignment horizontal="center" vertical="center"/>
      <protection hidden="1"/>
    </xf>
    <xf numFmtId="0" fontId="87" fillId="0" borderId="0" xfId="0" applyFont="1" applyFill="1" applyBorder="1" applyAlignment="1">
      <alignment horizontal="center" vertical="center"/>
    </xf>
    <xf numFmtId="169" fontId="55" fillId="0" borderId="6" xfId="3" applyNumberFormat="1" applyFont="1" applyBorder="1" applyAlignment="1" applyProtection="1">
      <alignment horizontal="center" vertical="center"/>
      <protection hidden="1"/>
    </xf>
    <xf numFmtId="0" fontId="45" fillId="2" borderId="24" xfId="0" applyFont="1" applyFill="1" applyBorder="1" applyAlignment="1">
      <alignment horizontal="center" vertical="center"/>
    </xf>
    <xf numFmtId="165" fontId="6" fillId="24" borderId="2" xfId="0" applyNumberFormat="1" applyFont="1" applyFill="1" applyBorder="1" applyAlignment="1" applyProtection="1">
      <alignment vertical="center"/>
      <protection hidden="1"/>
    </xf>
    <xf numFmtId="0" fontId="37" fillId="2" borderId="12" xfId="0" applyFont="1" applyFill="1" applyBorder="1" applyAlignment="1" applyProtection="1">
      <alignment horizontal="center" vertical="center" wrapText="1"/>
      <protection hidden="1"/>
    </xf>
    <xf numFmtId="0" fontId="57" fillId="0" borderId="15" xfId="0" applyFont="1" applyFill="1" applyBorder="1" applyAlignment="1">
      <alignment horizontal="center" vertical="center"/>
    </xf>
    <xf numFmtId="0" fontId="92" fillId="0" borderId="3" xfId="0" applyFont="1" applyBorder="1" applyAlignment="1">
      <alignment horizontal="left" vertical="center"/>
    </xf>
    <xf numFmtId="0" fontId="57" fillId="0" borderId="1" xfId="0" applyFont="1" applyFill="1" applyBorder="1" applyAlignment="1">
      <alignment horizontal="left" vertical="center"/>
    </xf>
    <xf numFmtId="169" fontId="55" fillId="0" borderId="6" xfId="3" applyNumberFormat="1" applyFont="1" applyFill="1" applyBorder="1" applyAlignment="1" applyProtection="1">
      <alignment horizontal="center" vertical="center"/>
      <protection hidden="1"/>
    </xf>
    <xf numFmtId="0" fontId="93" fillId="27" borderId="2" xfId="0" applyFont="1" applyFill="1" applyBorder="1" applyAlignment="1">
      <alignment horizontal="center" vertical="center"/>
    </xf>
    <xf numFmtId="166" fontId="44" fillId="10" borderId="2" xfId="2" applyNumberFormat="1" applyFont="1" applyFill="1" applyBorder="1" applyAlignment="1">
      <alignment horizontal="center" vertical="center"/>
    </xf>
    <xf numFmtId="166" fontId="44" fillId="10" borderId="12" xfId="2" applyNumberFormat="1" applyFont="1" applyFill="1" applyBorder="1" applyAlignment="1">
      <alignment horizontal="center" vertical="center"/>
    </xf>
    <xf numFmtId="166" fontId="44" fillId="10" borderId="18" xfId="2" applyNumberFormat="1" applyFont="1" applyFill="1" applyBorder="1" applyAlignment="1">
      <alignment horizontal="center" vertical="center"/>
    </xf>
    <xf numFmtId="0" fontId="41" fillId="2" borderId="1" xfId="0" applyFont="1" applyFill="1" applyBorder="1" applyAlignment="1" applyProtection="1">
      <alignment horizontal="center" vertical="center" wrapText="1"/>
      <protection hidden="1"/>
    </xf>
    <xf numFmtId="0" fontId="41" fillId="2" borderId="3" xfId="0" applyFont="1" applyFill="1" applyBorder="1" applyAlignment="1" applyProtection="1">
      <alignment horizontal="center" vertical="center" wrapText="1"/>
      <protection hidden="1"/>
    </xf>
    <xf numFmtId="0" fontId="79" fillId="28" borderId="16" xfId="4" applyFont="1" applyFill="1" applyBorder="1" applyAlignment="1" applyProtection="1">
      <alignment horizontal="center" vertical="center"/>
      <protection locked="0" hidden="1"/>
    </xf>
    <xf numFmtId="0" fontId="79" fillId="28" borderId="20" xfId="4" applyFont="1" applyFill="1" applyBorder="1" applyAlignment="1" applyProtection="1">
      <alignment horizontal="center" vertical="center"/>
      <protection locked="0" hidden="1"/>
    </xf>
    <xf numFmtId="0" fontId="31" fillId="2" borderId="14" xfId="4" applyFont="1" applyFill="1" applyBorder="1" applyAlignment="1" applyProtection="1">
      <alignment horizontal="center" vertical="center" wrapText="1"/>
      <protection hidden="1"/>
    </xf>
    <xf numFmtId="0" fontId="31" fillId="2" borderId="33" xfId="4" applyFont="1" applyFill="1" applyBorder="1" applyAlignment="1" applyProtection="1">
      <alignment horizontal="center" vertical="center" wrapText="1"/>
      <protection hidden="1"/>
    </xf>
    <xf numFmtId="0" fontId="31" fillId="2" borderId="4" xfId="4" applyFont="1" applyFill="1" applyBorder="1" applyAlignment="1" applyProtection="1">
      <alignment horizontal="center" vertical="center" wrapText="1"/>
      <protection hidden="1"/>
    </xf>
    <xf numFmtId="0" fontId="73" fillId="18" borderId="16" xfId="4" applyFont="1" applyFill="1" applyBorder="1" applyAlignment="1">
      <alignment horizontal="center" vertical="center"/>
      <protection locked="0"/>
    </xf>
    <xf numFmtId="0" fontId="73" fillId="18" borderId="13" xfId="4" applyFont="1" applyFill="1" applyBorder="1" applyAlignment="1">
      <alignment horizontal="center" vertical="center"/>
      <protection locked="0"/>
    </xf>
    <xf numFmtId="0" fontId="73" fillId="18" borderId="20" xfId="4" applyFont="1" applyFill="1" applyBorder="1" applyAlignment="1">
      <alignment horizontal="center" vertical="center"/>
      <protection locked="0"/>
    </xf>
    <xf numFmtId="0" fontId="48" fillId="0" borderId="2" xfId="4" applyFont="1" applyBorder="1" applyAlignment="1" applyProtection="1">
      <alignment horizontal="center" vertical="center" wrapText="1"/>
      <protection hidden="1"/>
    </xf>
    <xf numFmtId="0" fontId="48" fillId="0" borderId="12" xfId="4" applyFont="1" applyBorder="1" applyAlignment="1" applyProtection="1">
      <alignment horizontal="center" vertical="center" wrapText="1"/>
      <protection hidden="1"/>
    </xf>
    <xf numFmtId="0" fontId="48" fillId="0" borderId="18" xfId="4" applyFont="1" applyBorder="1" applyAlignment="1" applyProtection="1">
      <alignment horizontal="center" vertical="center" wrapText="1"/>
      <protection hidden="1"/>
    </xf>
    <xf numFmtId="4" fontId="4" fillId="0" borderId="1" xfId="3" applyNumberFormat="1" applyFont="1" applyBorder="1" applyAlignment="1" applyProtection="1">
      <alignment horizontal="left" vertical="top" wrapText="1"/>
      <protection hidden="1"/>
    </xf>
    <xf numFmtId="4" fontId="4" fillId="0" borderId="15" xfId="3" applyNumberFormat="1" applyFont="1" applyBorder="1" applyAlignment="1" applyProtection="1">
      <alignment horizontal="left" vertical="top" wrapText="1"/>
      <protection hidden="1"/>
    </xf>
    <xf numFmtId="0" fontId="41" fillId="2" borderId="1" xfId="2" applyFont="1" applyFill="1" applyBorder="1" applyAlignment="1" applyProtection="1">
      <alignment horizontal="center" vertical="top" wrapText="1"/>
      <protection hidden="1"/>
    </xf>
    <xf numFmtId="0" fontId="41" fillId="2" borderId="3" xfId="2" applyFont="1" applyFill="1" applyBorder="1" applyAlignment="1" applyProtection="1">
      <alignment horizontal="center" vertical="top" wrapText="1"/>
      <protection hidden="1"/>
    </xf>
    <xf numFmtId="0" fontId="68" fillId="26" borderId="13" xfId="4" applyFont="1" applyFill="1" applyBorder="1" applyAlignment="1" applyProtection="1">
      <alignment horizontal="center" vertical="center"/>
    </xf>
    <xf numFmtId="0" fontId="68" fillId="26" borderId="20" xfId="4" applyFont="1" applyFill="1" applyBorder="1" applyAlignment="1" applyProtection="1">
      <alignment horizontal="center" vertical="center"/>
    </xf>
    <xf numFmtId="166" fontId="51" fillId="23" borderId="13" xfId="2" applyNumberFormat="1" applyFont="1" applyFill="1" applyBorder="1" applyAlignment="1">
      <alignment horizontal="center" vertical="center"/>
    </xf>
    <xf numFmtId="166" fontId="51" fillId="23" borderId="20" xfId="2" applyNumberFormat="1" applyFont="1" applyFill="1" applyBorder="1" applyAlignment="1">
      <alignment horizontal="center" vertical="center"/>
    </xf>
    <xf numFmtId="0" fontId="57" fillId="5" borderId="2" xfId="0" applyFont="1" applyFill="1" applyBorder="1" applyAlignment="1" applyProtection="1">
      <alignment horizontal="right" vertical="center"/>
      <protection hidden="1"/>
    </xf>
    <xf numFmtId="0" fontId="57" fillId="5" borderId="12" xfId="0" applyFont="1" applyFill="1" applyBorder="1" applyAlignment="1" applyProtection="1">
      <alignment horizontal="right" vertical="center"/>
      <protection hidden="1"/>
    </xf>
    <xf numFmtId="168" fontId="6" fillId="23" borderId="12" xfId="0" applyNumberFormat="1" applyFont="1" applyFill="1" applyBorder="1" applyAlignment="1" applyProtection="1">
      <alignment horizontal="center" vertical="center"/>
      <protection hidden="1"/>
    </xf>
    <xf numFmtId="168" fontId="6" fillId="23" borderId="18" xfId="0" applyNumberFormat="1" applyFont="1" applyFill="1" applyBorder="1" applyAlignment="1" applyProtection="1">
      <alignment horizontal="center" vertical="center"/>
      <protection hidden="1"/>
    </xf>
    <xf numFmtId="0" fontId="83" fillId="27" borderId="1" xfId="0" applyFont="1" applyFill="1" applyBorder="1" applyAlignment="1" applyProtection="1">
      <alignment horizontal="center" vertical="center" wrapText="1"/>
      <protection hidden="1"/>
    </xf>
    <xf numFmtId="0" fontId="83" fillId="27" borderId="15" xfId="0" applyFont="1" applyFill="1" applyBorder="1" applyAlignment="1" applyProtection="1">
      <alignment horizontal="center" vertical="center" wrapText="1"/>
      <protection hidden="1"/>
    </xf>
    <xf numFmtId="0" fontId="83" fillId="27" borderId="3" xfId="0" applyFont="1" applyFill="1" applyBorder="1" applyAlignment="1" applyProtection="1">
      <alignment horizontal="center" vertical="center" wrapText="1"/>
      <protection hidden="1"/>
    </xf>
    <xf numFmtId="4" fontId="8" fillId="0" borderId="15" xfId="3" applyNumberFormat="1" applyFont="1" applyFill="1" applyBorder="1" applyAlignment="1" applyProtection="1">
      <alignment horizontal="center" vertical="center" wrapText="1"/>
      <protection hidden="1"/>
    </xf>
    <xf numFmtId="4" fontId="8" fillId="0" borderId="3" xfId="3" applyNumberFormat="1" applyFont="1" applyFill="1" applyBorder="1" applyAlignment="1" applyProtection="1">
      <alignment horizontal="center" vertical="center" wrapText="1"/>
      <protection hidden="1"/>
    </xf>
    <xf numFmtId="0" fontId="68" fillId="20" borderId="12" xfId="4" applyFont="1" applyFill="1" applyBorder="1" applyAlignment="1" applyProtection="1">
      <alignment horizontal="center" vertical="center" wrapText="1"/>
    </xf>
    <xf numFmtId="0" fontId="68" fillId="20" borderId="18" xfId="4" applyFont="1" applyFill="1" applyBorder="1" applyAlignment="1" applyProtection="1">
      <alignment horizontal="center" vertical="center" wrapText="1"/>
    </xf>
    <xf numFmtId="0" fontId="10" fillId="5" borderId="1" xfId="0" applyFont="1" applyFill="1" applyBorder="1" applyAlignment="1" applyProtection="1">
      <alignment horizontal="center" vertical="center" wrapText="1"/>
      <protection hidden="1"/>
    </xf>
    <xf numFmtId="0" fontId="10" fillId="5" borderId="15" xfId="0" applyFont="1" applyFill="1" applyBorder="1" applyAlignment="1" applyProtection="1">
      <alignment horizontal="center" vertical="center" wrapText="1"/>
      <protection hidden="1"/>
    </xf>
    <xf numFmtId="0" fontId="10" fillId="5" borderId="3" xfId="0" applyFont="1" applyFill="1" applyBorder="1" applyAlignment="1" applyProtection="1">
      <alignment horizontal="center" vertical="center" wrapText="1"/>
      <protection hidden="1"/>
    </xf>
    <xf numFmtId="0" fontId="48" fillId="22" borderId="16" xfId="4" applyFont="1" applyFill="1" applyBorder="1" applyAlignment="1" applyProtection="1">
      <alignment horizontal="center" vertical="center" wrapText="1"/>
    </xf>
    <xf numFmtId="0" fontId="48" fillId="22" borderId="13" xfId="4" applyFont="1" applyFill="1" applyBorder="1" applyAlignment="1" applyProtection="1">
      <alignment horizontal="center" vertical="center" wrapText="1"/>
    </xf>
    <xf numFmtId="0" fontId="48" fillId="22" borderId="20" xfId="4" applyFont="1" applyFill="1" applyBorder="1" applyAlignment="1" applyProtection="1">
      <alignment horizontal="center" vertical="center" wrapText="1"/>
    </xf>
    <xf numFmtId="0" fontId="48" fillId="22" borderId="21" xfId="4" applyFont="1" applyFill="1" applyBorder="1" applyAlignment="1" applyProtection="1">
      <alignment horizontal="center" vertical="center" wrapText="1"/>
    </xf>
    <xf numFmtId="0" fontId="48" fillId="22" borderId="23" xfId="4" applyFont="1" applyFill="1" applyBorder="1" applyAlignment="1" applyProtection="1">
      <alignment horizontal="center" vertical="center" wrapText="1"/>
    </xf>
    <xf numFmtId="0" fontId="48" fillId="22" borderId="22" xfId="4" applyFont="1" applyFill="1" applyBorder="1" applyAlignment="1" applyProtection="1">
      <alignment horizontal="center" vertical="center" wrapText="1"/>
    </xf>
    <xf numFmtId="0" fontId="35" fillId="0" borderId="32" xfId="2" applyFont="1" applyBorder="1" applyAlignment="1" applyProtection="1">
      <alignment horizontal="center" vertical="center" wrapText="1"/>
      <protection hidden="1"/>
    </xf>
    <xf numFmtId="0" fontId="35" fillId="0" borderId="28" xfId="2" applyFont="1" applyBorder="1" applyAlignment="1" applyProtection="1">
      <alignment horizontal="center" vertical="center" wrapText="1"/>
      <protection hidden="1"/>
    </xf>
    <xf numFmtId="4" fontId="4" fillId="0" borderId="1" xfId="3" applyNumberFormat="1" applyFont="1" applyBorder="1" applyAlignment="1" applyProtection="1">
      <alignment horizontal="center" vertical="center" wrapText="1"/>
      <protection hidden="1"/>
    </xf>
    <xf numFmtId="4" fontId="4" fillId="0" borderId="3" xfId="3" applyNumberFormat="1" applyFont="1" applyBorder="1" applyAlignment="1" applyProtection="1">
      <alignment horizontal="center" vertical="center" wrapText="1"/>
      <protection hidden="1"/>
    </xf>
    <xf numFmtId="0" fontId="51" fillId="10" borderId="1" xfId="2" applyFont="1" applyFill="1" applyBorder="1" applyAlignment="1" applyProtection="1">
      <alignment horizontal="center" vertical="center"/>
      <protection hidden="1"/>
    </xf>
    <xf numFmtId="0" fontId="51" fillId="10" borderId="3" xfId="2" applyFont="1" applyFill="1" applyBorder="1" applyAlignment="1" applyProtection="1">
      <alignment horizontal="center" vertical="center"/>
      <protection hidden="1"/>
    </xf>
    <xf numFmtId="0" fontId="40" fillId="29" borderId="15" xfId="0" applyFont="1" applyFill="1" applyBorder="1" applyAlignment="1">
      <alignment horizontal="center" vertical="center" wrapText="1"/>
    </xf>
    <xf numFmtId="0" fontId="40" fillId="29" borderId="3" xfId="0" applyFont="1" applyFill="1" applyBorder="1" applyAlignment="1">
      <alignment horizontal="center" vertical="center" wrapText="1"/>
    </xf>
    <xf numFmtId="0" fontId="3" fillId="8" borderId="6" xfId="0" applyFont="1" applyFill="1" applyBorder="1" applyAlignment="1" applyProtection="1">
      <alignment horizontal="center" wrapText="1"/>
      <protection locked="0"/>
    </xf>
    <xf numFmtId="0" fontId="50" fillId="19" borderId="2" xfId="4" applyFont="1" applyFill="1" applyBorder="1" applyAlignment="1" applyProtection="1">
      <alignment horizontal="center" vertical="center"/>
    </xf>
    <xf numFmtId="0" fontId="50" fillId="19" borderId="18" xfId="4" applyFont="1" applyFill="1" applyBorder="1" applyAlignment="1" applyProtection="1">
      <alignment horizontal="center" vertical="center"/>
    </xf>
    <xf numFmtId="0" fontId="22" fillId="3" borderId="16" xfId="5" applyFont="1" applyFill="1" applyBorder="1" applyAlignment="1">
      <alignment horizontal="right" vertical="center" wrapText="1"/>
    </xf>
    <xf numFmtId="0" fontId="22" fillId="3" borderId="20" xfId="5" applyFont="1" applyFill="1" applyBorder="1" applyAlignment="1">
      <alignment horizontal="right" vertical="center" wrapText="1"/>
    </xf>
    <xf numFmtId="0" fontId="22" fillId="3" borderId="19" xfId="5" applyFont="1" applyFill="1" applyBorder="1" applyAlignment="1">
      <alignment horizontal="right" vertical="center" wrapText="1"/>
    </xf>
    <xf numFmtId="0" fontId="22" fillId="3" borderId="14" xfId="5" applyFont="1" applyFill="1" applyBorder="1" applyAlignment="1">
      <alignment horizontal="right" vertical="center" wrapText="1"/>
    </xf>
    <xf numFmtId="0" fontId="22" fillId="3" borderId="21" xfId="5" applyFont="1" applyFill="1" applyBorder="1" applyAlignment="1">
      <alignment horizontal="right" vertical="center" wrapText="1"/>
    </xf>
    <xf numFmtId="0" fontId="22" fillId="3" borderId="22" xfId="5" applyFont="1" applyFill="1" applyBorder="1" applyAlignment="1">
      <alignment horizontal="right" vertical="center" wrapText="1"/>
    </xf>
    <xf numFmtId="0" fontId="23" fillId="8" borderId="1" xfId="0" applyFont="1" applyFill="1" applyBorder="1" applyAlignment="1" applyProtection="1">
      <alignment horizontal="center" wrapText="1"/>
      <protection locked="0"/>
    </xf>
    <xf numFmtId="0" fontId="23" fillId="8" borderId="15" xfId="0" applyFont="1" applyFill="1" applyBorder="1" applyAlignment="1" applyProtection="1">
      <alignment horizontal="center" wrapText="1"/>
      <protection locked="0"/>
    </xf>
    <xf numFmtId="0" fontId="23" fillId="8" borderId="3" xfId="0" applyFont="1" applyFill="1" applyBorder="1" applyAlignment="1" applyProtection="1">
      <alignment horizontal="center" wrapText="1"/>
      <protection locked="0"/>
    </xf>
    <xf numFmtId="0" fontId="10" fillId="3" borderId="17" xfId="5" applyFont="1" applyFill="1" applyBorder="1" applyAlignment="1">
      <alignment horizontal="right" vertical="center" wrapText="1"/>
    </xf>
    <xf numFmtId="0" fontId="10" fillId="3" borderId="5" xfId="5" applyFont="1" applyFill="1" applyBorder="1" applyAlignment="1">
      <alignment horizontal="right" vertical="center" wrapText="1"/>
    </xf>
    <xf numFmtId="0" fontId="10" fillId="0" borderId="5" xfId="0" applyFont="1" applyBorder="1" applyAlignment="1">
      <alignment horizontal="center"/>
    </xf>
    <xf numFmtId="0" fontId="10" fillId="0" borderId="6" xfId="0" applyFont="1" applyBorder="1" applyAlignment="1">
      <alignment horizontal="center"/>
    </xf>
  </cellXfs>
  <cellStyles count="7">
    <cellStyle name="Гиперссылка" xfId="4" builtinId="8"/>
    <cellStyle name="Денежный 2" xfId="3" xr:uid="{337EC87C-BA87-DF46-B272-A8BC2B197062}"/>
    <cellStyle name="Обычный" xfId="0" builtinId="0"/>
    <cellStyle name="Обычный_Наклад   КУК 2" xfId="2" xr:uid="{73264028-77F5-384A-8519-BBFC689639DB}"/>
    <cellStyle name="Обычный_Наклад   КУК 2 2" xfId="6" xr:uid="{D80FBF7B-BD61-F446-9762-58D4B4BC1537}"/>
    <cellStyle name="Обычный_реквизиты Компании Русь" xfId="5" xr:uid="{3AF9AEE2-F0B3-3849-AFBD-7E73A9E70FBA}"/>
    <cellStyle name="Процентный" xfId="1" builtinId="5"/>
  </cellStyles>
  <dxfs count="0"/>
  <tableStyles count="0" defaultTableStyle="TableStyleMedium2" defaultPivotStyle="PivotStyleLight16"/>
  <colors>
    <mruColors>
      <color rgb="FF86FFBC"/>
      <color rgb="FFFF73E6"/>
      <color rgb="FF10FEAF"/>
      <color rgb="FFC6F299"/>
      <color rgb="FFFE10FF"/>
      <color rgb="FF9AFEFF"/>
      <color rgb="FF10FEF7"/>
      <color rgb="FFCDFFE2"/>
      <color rgb="FFFE10B0"/>
      <color rgb="FFFE101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7.png"/><Relationship Id="rId21" Type="http://schemas.openxmlformats.org/officeDocument/2006/relationships/image" Target="../media/image14.png"/><Relationship Id="rId42" Type="http://schemas.openxmlformats.org/officeDocument/2006/relationships/image" Target="../media/image30.png"/><Relationship Id="rId47" Type="http://schemas.openxmlformats.org/officeDocument/2006/relationships/hyperlink" Target="https://opt.rusfishka.ru/product-category/nasadka-pop-ups-plavayushhaya-naturalnaya" TargetMode="External"/><Relationship Id="rId63" Type="http://schemas.openxmlformats.org/officeDocument/2006/relationships/image" Target="../media/image49.jpg"/><Relationship Id="rId68" Type="http://schemas.openxmlformats.org/officeDocument/2006/relationships/image" Target="../media/image53.png"/><Relationship Id="rId84" Type="http://schemas.openxmlformats.org/officeDocument/2006/relationships/hyperlink" Target="https://opt.rusfishka.ru/product-category/puff-plavayushhaya-naturalnaya-nasadka-na-kryuchok" TargetMode="External"/><Relationship Id="rId89" Type="http://schemas.openxmlformats.org/officeDocument/2006/relationships/image" Target="../media/image72.png"/><Relationship Id="rId16" Type="http://schemas.openxmlformats.org/officeDocument/2006/relationships/image" Target="../media/image10.jpg"/><Relationship Id="rId11" Type="http://schemas.openxmlformats.org/officeDocument/2006/relationships/image" Target="../media/image7.png"/><Relationship Id="rId32" Type="http://schemas.openxmlformats.org/officeDocument/2006/relationships/image" Target="../media/image22.png"/><Relationship Id="rId37" Type="http://schemas.openxmlformats.org/officeDocument/2006/relationships/image" Target="../media/image25.png"/><Relationship Id="rId53" Type="http://schemas.openxmlformats.org/officeDocument/2006/relationships/image" Target="../media/image39.png"/><Relationship Id="rId58" Type="http://schemas.openxmlformats.org/officeDocument/2006/relationships/image" Target="../media/image44.png"/><Relationship Id="rId74" Type="http://schemas.openxmlformats.org/officeDocument/2006/relationships/image" Target="../media/image58.png"/><Relationship Id="rId79" Type="http://schemas.openxmlformats.org/officeDocument/2006/relationships/image" Target="../media/image63.JPG"/><Relationship Id="rId5" Type="http://schemas.openxmlformats.org/officeDocument/2006/relationships/image" Target="../media/image3.png"/><Relationship Id="rId90" Type="http://schemas.openxmlformats.org/officeDocument/2006/relationships/image" Target="../media/image73.png"/><Relationship Id="rId95" Type="http://schemas.openxmlformats.org/officeDocument/2006/relationships/image" Target="../media/image78.png"/><Relationship Id="rId22" Type="http://schemas.openxmlformats.org/officeDocument/2006/relationships/hyperlink" Target="https://opt.rusfishka.ru/product-category/zhmyhi-semena-suhari-albumin" TargetMode="External"/><Relationship Id="rId27" Type="http://schemas.openxmlformats.org/officeDocument/2006/relationships/image" Target="../media/image18.png"/><Relationship Id="rId43" Type="http://schemas.openxmlformats.org/officeDocument/2006/relationships/image" Target="../media/image31.png"/><Relationship Id="rId48" Type="http://schemas.openxmlformats.org/officeDocument/2006/relationships/image" Target="../media/image34.jpg"/><Relationship Id="rId64" Type="http://schemas.openxmlformats.org/officeDocument/2006/relationships/image" Target="../media/image50.png"/><Relationship Id="rId69" Type="http://schemas.openxmlformats.org/officeDocument/2006/relationships/image" Target="../media/image54.png"/><Relationship Id="rId8" Type="http://schemas.openxmlformats.org/officeDocument/2006/relationships/image" Target="../media/image5.png"/><Relationship Id="rId51" Type="http://schemas.openxmlformats.org/officeDocument/2006/relationships/image" Target="../media/image37.png"/><Relationship Id="rId72" Type="http://schemas.openxmlformats.org/officeDocument/2006/relationships/hyperlink" Target="https://opt.rusfishka.ru/product-category/makuha" TargetMode="External"/><Relationship Id="rId80" Type="http://schemas.openxmlformats.org/officeDocument/2006/relationships/image" Target="../media/image64.png"/><Relationship Id="rId85" Type="http://schemas.openxmlformats.org/officeDocument/2006/relationships/image" Target="../media/image68.jpg"/><Relationship Id="rId93" Type="http://schemas.openxmlformats.org/officeDocument/2006/relationships/image" Target="../media/image76.png"/><Relationship Id="rId3" Type="http://schemas.openxmlformats.org/officeDocument/2006/relationships/hyperlink" Target="https://opt.rusfishka.ru/product-category/prikormka" TargetMode="External"/><Relationship Id="rId12" Type="http://schemas.openxmlformats.org/officeDocument/2006/relationships/hyperlink" Target="https://opt.rusfishka.ru/product-category/nasadki-konservatsiya" TargetMode="External"/><Relationship Id="rId17" Type="http://schemas.openxmlformats.org/officeDocument/2006/relationships/image" Target="../media/image11.png"/><Relationship Id="rId25" Type="http://schemas.openxmlformats.org/officeDocument/2006/relationships/image" Target="../media/image16.png"/><Relationship Id="rId33" Type="http://schemas.openxmlformats.org/officeDocument/2006/relationships/hyperlink" Target="https://opt.rusfishka.ru/product-category/dipy-bojly-pellets-varenye/bojly-dip" TargetMode="External"/><Relationship Id="rId38" Type="http://schemas.openxmlformats.org/officeDocument/2006/relationships/image" Target="../media/image26.png"/><Relationship Id="rId46" Type="http://schemas.openxmlformats.org/officeDocument/2006/relationships/image" Target="../media/image33.png"/><Relationship Id="rId59" Type="http://schemas.openxmlformats.org/officeDocument/2006/relationships/image" Target="../media/image45.jpg"/><Relationship Id="rId67" Type="http://schemas.openxmlformats.org/officeDocument/2006/relationships/image" Target="../media/image52.jpg"/><Relationship Id="rId20" Type="http://schemas.openxmlformats.org/officeDocument/2006/relationships/image" Target="../media/image13.png"/><Relationship Id="rId41" Type="http://schemas.openxmlformats.org/officeDocument/2006/relationships/image" Target="../media/image29.png"/><Relationship Id="rId54" Type="http://schemas.openxmlformats.org/officeDocument/2006/relationships/image" Target="../media/image40.png"/><Relationship Id="rId62" Type="http://schemas.openxmlformats.org/officeDocument/2006/relationships/image" Target="../media/image48.png"/><Relationship Id="rId70" Type="http://schemas.openxmlformats.org/officeDocument/2006/relationships/image" Target="../media/image55.png"/><Relationship Id="rId75" Type="http://schemas.openxmlformats.org/officeDocument/2006/relationships/image" Target="../media/image59.png"/><Relationship Id="rId83" Type="http://schemas.openxmlformats.org/officeDocument/2006/relationships/image" Target="../media/image67.jpg"/><Relationship Id="rId88" Type="http://schemas.openxmlformats.org/officeDocument/2006/relationships/image" Target="../media/image71.jpg"/><Relationship Id="rId91" Type="http://schemas.openxmlformats.org/officeDocument/2006/relationships/image" Target="../media/image74.png"/><Relationship Id="rId1" Type="http://schemas.openxmlformats.org/officeDocument/2006/relationships/hyperlink" Target="https://opt.rusfishka.ru/product-category/dobavki-i-atraktanty" TargetMode="External"/><Relationship Id="rId6" Type="http://schemas.openxmlformats.org/officeDocument/2006/relationships/image" Target="../media/image4.jpg"/><Relationship Id="rId15" Type="http://schemas.openxmlformats.org/officeDocument/2006/relationships/hyperlink" Target="https://opt.rusfishka.ru/product-category/bojly/tonushhie-varyonye" TargetMode="External"/><Relationship Id="rId23" Type="http://schemas.openxmlformats.org/officeDocument/2006/relationships/image" Target="../media/image15.png"/><Relationship Id="rId28" Type="http://schemas.openxmlformats.org/officeDocument/2006/relationships/image" Target="../media/image19.png"/><Relationship Id="rId36" Type="http://schemas.openxmlformats.org/officeDocument/2006/relationships/hyperlink" Target="https://opt.rusfishka.ru/product-category/bojly/pylyashhie" TargetMode="External"/><Relationship Id="rId49" Type="http://schemas.openxmlformats.org/officeDocument/2006/relationships/image" Target="../media/image35.png"/><Relationship Id="rId57" Type="http://schemas.openxmlformats.org/officeDocument/2006/relationships/image" Target="../media/image43.png"/><Relationship Id="rId10" Type="http://schemas.openxmlformats.org/officeDocument/2006/relationships/hyperlink" Target="https://opt.rusfishka.ru/product-category/aromatizatory" TargetMode="External"/><Relationship Id="rId31" Type="http://schemas.openxmlformats.org/officeDocument/2006/relationships/image" Target="../media/image21.png"/><Relationship Id="rId44" Type="http://schemas.openxmlformats.org/officeDocument/2006/relationships/image" Target="../media/image32.png"/><Relationship Id="rId52" Type="http://schemas.openxmlformats.org/officeDocument/2006/relationships/image" Target="../media/image38.png"/><Relationship Id="rId60" Type="http://schemas.openxmlformats.org/officeDocument/2006/relationships/image" Target="../media/image46.png"/><Relationship Id="rId65" Type="http://schemas.openxmlformats.org/officeDocument/2006/relationships/hyperlink" Target="https://opt.rusfishka.ru/product-category/mini-press" TargetMode="External"/><Relationship Id="rId73" Type="http://schemas.openxmlformats.org/officeDocument/2006/relationships/image" Target="../media/image57.png"/><Relationship Id="rId78" Type="http://schemas.openxmlformats.org/officeDocument/2006/relationships/image" Target="../media/image62.jpg"/><Relationship Id="rId81" Type="http://schemas.openxmlformats.org/officeDocument/2006/relationships/image" Target="../media/image65.jpg"/><Relationship Id="rId86" Type="http://schemas.openxmlformats.org/officeDocument/2006/relationships/image" Target="../media/image69.jpg"/><Relationship Id="rId94" Type="http://schemas.openxmlformats.org/officeDocument/2006/relationships/image" Target="../media/image77.png"/><Relationship Id="rId4" Type="http://schemas.openxmlformats.org/officeDocument/2006/relationships/image" Target="../media/image2.jpg"/><Relationship Id="rId9" Type="http://schemas.openxmlformats.org/officeDocument/2006/relationships/image" Target="../media/image6.png"/><Relationship Id="rId13" Type="http://schemas.openxmlformats.org/officeDocument/2006/relationships/image" Target="../media/image8.png"/><Relationship Id="rId18" Type="http://schemas.openxmlformats.org/officeDocument/2006/relationships/hyperlink" Target="https://opt.rusfishka.ru/product-category/pellets-varyonyj-tonushhij" TargetMode="External"/><Relationship Id="rId39" Type="http://schemas.openxmlformats.org/officeDocument/2006/relationships/image" Target="../media/image27.png"/><Relationship Id="rId34" Type="http://schemas.openxmlformats.org/officeDocument/2006/relationships/image" Target="../media/image23.png"/><Relationship Id="rId50" Type="http://schemas.openxmlformats.org/officeDocument/2006/relationships/image" Target="../media/image36.jpg"/><Relationship Id="rId55" Type="http://schemas.openxmlformats.org/officeDocument/2006/relationships/image" Target="../media/image41.png"/><Relationship Id="rId76" Type="http://schemas.openxmlformats.org/officeDocument/2006/relationships/image" Target="../media/image60.jpg"/><Relationship Id="rId7" Type="http://schemas.openxmlformats.org/officeDocument/2006/relationships/hyperlink" Target="https://opt.rusfishka.ru/product-category/prikormka-pasta" TargetMode="External"/><Relationship Id="rId71" Type="http://schemas.openxmlformats.org/officeDocument/2006/relationships/image" Target="../media/image56.png"/><Relationship Id="rId92" Type="http://schemas.openxmlformats.org/officeDocument/2006/relationships/image" Target="../media/image75.png"/><Relationship Id="rId2" Type="http://schemas.openxmlformats.org/officeDocument/2006/relationships/image" Target="../media/image1.png"/><Relationship Id="rId29" Type="http://schemas.openxmlformats.org/officeDocument/2006/relationships/image" Target="../media/image20.jpg"/><Relationship Id="rId24" Type="http://schemas.openxmlformats.org/officeDocument/2006/relationships/hyperlink" Target="https://opt.rusfishka.ru/product-category/dipy-bojly-pellets-varenye/pellets-dip" TargetMode="External"/><Relationship Id="rId40" Type="http://schemas.openxmlformats.org/officeDocument/2006/relationships/image" Target="../media/image28.png"/><Relationship Id="rId45" Type="http://schemas.openxmlformats.org/officeDocument/2006/relationships/hyperlink" Target="https://opt.rusfishka.ru/" TargetMode="External"/><Relationship Id="rId66" Type="http://schemas.openxmlformats.org/officeDocument/2006/relationships/image" Target="../media/image51.jpg"/><Relationship Id="rId87" Type="http://schemas.openxmlformats.org/officeDocument/2006/relationships/image" Target="../media/image70.jpg"/><Relationship Id="rId61" Type="http://schemas.openxmlformats.org/officeDocument/2006/relationships/image" Target="../media/image47.png"/><Relationship Id="rId82" Type="http://schemas.openxmlformats.org/officeDocument/2006/relationships/image" Target="../media/image66.png"/><Relationship Id="rId19" Type="http://schemas.openxmlformats.org/officeDocument/2006/relationships/image" Target="../media/image12.jpg"/><Relationship Id="rId14" Type="http://schemas.openxmlformats.org/officeDocument/2006/relationships/image" Target="../media/image9.png"/><Relationship Id="rId30" Type="http://schemas.openxmlformats.org/officeDocument/2006/relationships/hyperlink" Target="https://opt.rusfishka.ru/product-category/nasadki" TargetMode="External"/><Relationship Id="rId35" Type="http://schemas.openxmlformats.org/officeDocument/2006/relationships/image" Target="../media/image24.png"/><Relationship Id="rId56" Type="http://schemas.openxmlformats.org/officeDocument/2006/relationships/image" Target="../media/image42.jpeg"/><Relationship Id="rId77" Type="http://schemas.openxmlformats.org/officeDocument/2006/relationships/image" Target="../media/image61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hyperlink" Target="https://opt.rusfishka.ru/product/osnastka-bojly-silikonovyj-povodok-igla-13mm-12sht-gotovyj-bojl-pod-kryuchok-tsena-75-00r" TargetMode="External"/><Relationship Id="rId13" Type="http://schemas.openxmlformats.org/officeDocument/2006/relationships/image" Target="../media/image69.jpg"/><Relationship Id="rId18" Type="http://schemas.openxmlformats.org/officeDocument/2006/relationships/image" Target="../media/image59.png"/><Relationship Id="rId3" Type="http://schemas.openxmlformats.org/officeDocument/2006/relationships/image" Target="../media/image52.jpg"/><Relationship Id="rId7" Type="http://schemas.openxmlformats.org/officeDocument/2006/relationships/image" Target="../media/image57.png"/><Relationship Id="rId12" Type="http://schemas.openxmlformats.org/officeDocument/2006/relationships/hyperlink" Target="https://opt.rusfishka.ru/product-category/puff-plavayushhaya-naturalnaya-nasadka-na-kryuchok" TargetMode="External"/><Relationship Id="rId17" Type="http://schemas.openxmlformats.org/officeDocument/2006/relationships/image" Target="../media/image61.jpg"/><Relationship Id="rId2" Type="http://schemas.openxmlformats.org/officeDocument/2006/relationships/image" Target="../media/image79.png"/><Relationship Id="rId16" Type="http://schemas.openxmlformats.org/officeDocument/2006/relationships/image" Target="../media/image78.png"/><Relationship Id="rId1" Type="http://schemas.openxmlformats.org/officeDocument/2006/relationships/image" Target="../media/image46.png"/><Relationship Id="rId6" Type="http://schemas.openxmlformats.org/officeDocument/2006/relationships/image" Target="../media/image58.png"/><Relationship Id="rId11" Type="http://schemas.openxmlformats.org/officeDocument/2006/relationships/image" Target="../media/image65.jpg"/><Relationship Id="rId5" Type="http://schemas.openxmlformats.org/officeDocument/2006/relationships/hyperlink" Target="https://opt.rusfishka.ru/product-category/makuha" TargetMode="External"/><Relationship Id="rId15" Type="http://schemas.openxmlformats.org/officeDocument/2006/relationships/image" Target="../media/image68.jpg"/><Relationship Id="rId10" Type="http://schemas.openxmlformats.org/officeDocument/2006/relationships/image" Target="../media/image81.jpg"/><Relationship Id="rId4" Type="http://schemas.openxmlformats.org/officeDocument/2006/relationships/image" Target="../media/image51.jpg"/><Relationship Id="rId9" Type="http://schemas.openxmlformats.org/officeDocument/2006/relationships/image" Target="../media/image80.jpg"/><Relationship Id="rId14" Type="http://schemas.openxmlformats.org/officeDocument/2006/relationships/image" Target="../media/image7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1411112</xdr:colOff>
      <xdr:row>193</xdr:row>
      <xdr:rowOff>35347</xdr:rowOff>
    </xdr:from>
    <xdr:to>
      <xdr:col>1</xdr:col>
      <xdr:colOff>3104445</xdr:colOff>
      <xdr:row>197</xdr:row>
      <xdr:rowOff>313267</xdr:rowOff>
    </xdr:to>
    <xdr:pic>
      <xdr:nvPicPr>
        <xdr:cNvPr id="76" name="Рисунок 7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48B15ED-1D61-D944-990D-44BD036E4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92112" y="52077125"/>
          <a:ext cx="1693333" cy="1512642"/>
        </a:xfrm>
        <a:prstGeom prst="rect">
          <a:avLst/>
        </a:prstGeom>
      </xdr:spPr>
    </xdr:pic>
    <xdr:clientData/>
  </xdr:twoCellAnchor>
  <xdr:twoCellAnchor editAs="oneCell">
    <xdr:from>
      <xdr:col>0</xdr:col>
      <xdr:colOff>310445</xdr:colOff>
      <xdr:row>19</xdr:row>
      <xdr:rowOff>263818</xdr:rowOff>
    </xdr:from>
    <xdr:to>
      <xdr:col>1</xdr:col>
      <xdr:colOff>1738151</xdr:colOff>
      <xdr:row>27</xdr:row>
      <xdr:rowOff>197554</xdr:rowOff>
    </xdr:to>
    <xdr:pic>
      <xdr:nvPicPr>
        <xdr:cNvPr id="36" name="Рисунок 3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DF1AB406-3FE6-5B4C-81A4-4F5589344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10445" y="6684374"/>
          <a:ext cx="1808706" cy="2417291"/>
        </a:xfrm>
        <a:prstGeom prst="rect">
          <a:avLst/>
        </a:prstGeom>
      </xdr:spPr>
    </xdr:pic>
    <xdr:clientData/>
  </xdr:twoCellAnchor>
  <xdr:twoCellAnchor editAs="oneCell">
    <xdr:from>
      <xdr:col>1</xdr:col>
      <xdr:colOff>187678</xdr:colOff>
      <xdr:row>11</xdr:row>
      <xdr:rowOff>18345</xdr:rowOff>
    </xdr:from>
    <xdr:to>
      <xdr:col>1</xdr:col>
      <xdr:colOff>1260574</xdr:colOff>
      <xdr:row>17</xdr:row>
      <xdr:rowOff>29965</xdr:rowOff>
    </xdr:to>
    <xdr:pic>
      <xdr:nvPicPr>
        <xdr:cNvPr id="2" name="Рисунок 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4D48DDD8-433E-0648-A24D-B166CD269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4011" y="2332567"/>
          <a:ext cx="1072896" cy="1840089"/>
        </a:xfrm>
        <a:prstGeom prst="rect">
          <a:avLst/>
        </a:prstGeom>
      </xdr:spPr>
    </xdr:pic>
    <xdr:clientData/>
  </xdr:twoCellAnchor>
  <xdr:twoCellAnchor editAs="oneCell">
    <xdr:from>
      <xdr:col>1</xdr:col>
      <xdr:colOff>1879600</xdr:colOff>
      <xdr:row>11</xdr:row>
      <xdr:rowOff>12700</xdr:rowOff>
    </xdr:from>
    <xdr:to>
      <xdr:col>1</xdr:col>
      <xdr:colOff>2882900</xdr:colOff>
      <xdr:row>16</xdr:row>
      <xdr:rowOff>194925</xdr:rowOff>
    </xdr:to>
    <xdr:pic>
      <xdr:nvPicPr>
        <xdr:cNvPr id="3" name="Рисунок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CB03BDD8-0210-2548-BB19-281A88A70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22500" y="3606800"/>
          <a:ext cx="1003300" cy="17076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</xdr:row>
      <xdr:rowOff>12700</xdr:rowOff>
    </xdr:from>
    <xdr:to>
      <xdr:col>1</xdr:col>
      <xdr:colOff>3082858</xdr:colOff>
      <xdr:row>99</xdr:row>
      <xdr:rowOff>42334</xdr:rowOff>
    </xdr:to>
    <xdr:pic>
      <xdr:nvPicPr>
        <xdr:cNvPr id="4" name="Рисунок 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18DE484-7866-B946-BF94-1039F2353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81000" y="27543478"/>
          <a:ext cx="3082858" cy="313407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107</xdr:row>
      <xdr:rowOff>139700</xdr:rowOff>
    </xdr:from>
    <xdr:to>
      <xdr:col>1</xdr:col>
      <xdr:colOff>2679700</xdr:colOff>
      <xdr:row>115</xdr:row>
      <xdr:rowOff>190499</xdr:rowOff>
    </xdr:to>
    <xdr:pic>
      <xdr:nvPicPr>
        <xdr:cNvPr id="5" name="Рисунок 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7D18822A-CDA9-1D4D-8CE0-FB1E8340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0500" y="39408100"/>
          <a:ext cx="2489200" cy="2489200"/>
        </a:xfrm>
        <a:prstGeom prst="rect">
          <a:avLst/>
        </a:prstGeom>
      </xdr:spPr>
    </xdr:pic>
    <xdr:clientData/>
  </xdr:twoCellAnchor>
  <xdr:twoCellAnchor editAs="oneCell">
    <xdr:from>
      <xdr:col>1</xdr:col>
      <xdr:colOff>812800</xdr:colOff>
      <xdr:row>324</xdr:row>
      <xdr:rowOff>257175</xdr:rowOff>
    </xdr:from>
    <xdr:to>
      <xdr:col>1</xdr:col>
      <xdr:colOff>2978150</xdr:colOff>
      <xdr:row>331</xdr:row>
      <xdr:rowOff>282574</xdr:rowOff>
    </xdr:to>
    <xdr:pic>
      <xdr:nvPicPr>
        <xdr:cNvPr id="6" name="Рисунок 5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688F14C3-DDE4-B84F-8C91-A80BBE1CA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55700" y="69789675"/>
          <a:ext cx="2165350" cy="2158999"/>
        </a:xfrm>
        <a:prstGeom prst="rect">
          <a:avLst/>
        </a:prstGeom>
      </xdr:spPr>
    </xdr:pic>
    <xdr:clientData/>
  </xdr:twoCellAnchor>
  <xdr:twoCellAnchor editAs="oneCell">
    <xdr:from>
      <xdr:col>1</xdr:col>
      <xdr:colOff>163689</xdr:colOff>
      <xdr:row>382</xdr:row>
      <xdr:rowOff>258232</xdr:rowOff>
    </xdr:from>
    <xdr:to>
      <xdr:col>1</xdr:col>
      <xdr:colOff>3086100</xdr:colOff>
      <xdr:row>392</xdr:row>
      <xdr:rowOff>127498</xdr:rowOff>
    </xdr:to>
    <xdr:pic>
      <xdr:nvPicPr>
        <xdr:cNvPr id="9" name="Рисунок 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DC6BFD75-4BE1-2C44-A16C-A4799F561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44689" y="132808132"/>
          <a:ext cx="2922411" cy="2917266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393</xdr:row>
      <xdr:rowOff>201788</xdr:rowOff>
    </xdr:from>
    <xdr:to>
      <xdr:col>2</xdr:col>
      <xdr:colOff>155928</xdr:colOff>
      <xdr:row>402</xdr:row>
      <xdr:rowOff>214488</xdr:rowOff>
    </xdr:to>
    <xdr:pic>
      <xdr:nvPicPr>
        <xdr:cNvPr id="10" name="Рисунок 9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5E21E0DB-F8FD-3240-9344-C6E900340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31333" y="97427344"/>
          <a:ext cx="2752373" cy="277142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572</xdr:row>
      <xdr:rowOff>292100</xdr:rowOff>
    </xdr:from>
    <xdr:to>
      <xdr:col>1</xdr:col>
      <xdr:colOff>2844800</xdr:colOff>
      <xdr:row>581</xdr:row>
      <xdr:rowOff>165100</xdr:rowOff>
    </xdr:to>
    <xdr:pic>
      <xdr:nvPicPr>
        <xdr:cNvPr id="12" name="Рисунок 11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4FDB3DDD-DDAE-2645-B851-EB9CABD9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09600" y="164185600"/>
          <a:ext cx="2616200" cy="2616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95955</xdr:colOff>
      <xdr:row>843</xdr:row>
      <xdr:rowOff>0</xdr:rowOff>
    </xdr:from>
    <xdr:to>
      <xdr:col>1</xdr:col>
      <xdr:colOff>2737555</xdr:colOff>
      <xdr:row>851</xdr:row>
      <xdr:rowOff>203202</xdr:rowOff>
    </xdr:to>
    <xdr:pic>
      <xdr:nvPicPr>
        <xdr:cNvPr id="13" name="Рисунок 12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D12AC2F8-7ADE-044E-9894-E770179A7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4622" y="220198245"/>
          <a:ext cx="2641600" cy="2655711"/>
        </a:xfrm>
        <a:prstGeom prst="rect">
          <a:avLst/>
        </a:prstGeom>
      </xdr:spPr>
    </xdr:pic>
    <xdr:clientData/>
  </xdr:twoCellAnchor>
  <xdr:twoCellAnchor editAs="oneCell">
    <xdr:from>
      <xdr:col>1</xdr:col>
      <xdr:colOff>307975</xdr:colOff>
      <xdr:row>1029</xdr:row>
      <xdr:rowOff>142875</xdr:rowOff>
    </xdr:from>
    <xdr:to>
      <xdr:col>1</xdr:col>
      <xdr:colOff>2873375</xdr:colOff>
      <xdr:row>1038</xdr:row>
      <xdr:rowOff>100098</xdr:rowOff>
    </xdr:to>
    <xdr:pic>
      <xdr:nvPicPr>
        <xdr:cNvPr id="14" name="Рисунок 13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2E29228A-4342-EE4C-BB18-CDDF3BA91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57225" y="229774750"/>
          <a:ext cx="2565400" cy="2732173"/>
        </a:xfrm>
        <a:prstGeom prst="rect">
          <a:avLst/>
        </a:prstGeom>
      </xdr:spPr>
    </xdr:pic>
    <xdr:clientData/>
  </xdr:twoCellAnchor>
  <xdr:twoCellAnchor editAs="oneCell">
    <xdr:from>
      <xdr:col>0</xdr:col>
      <xdr:colOff>153810</xdr:colOff>
      <xdr:row>1046</xdr:row>
      <xdr:rowOff>158044</xdr:rowOff>
    </xdr:from>
    <xdr:to>
      <xdr:col>2</xdr:col>
      <xdr:colOff>165100</xdr:colOff>
      <xdr:row>1058</xdr:row>
      <xdr:rowOff>101600</xdr:rowOff>
    </xdr:to>
    <xdr:pic>
      <xdr:nvPicPr>
        <xdr:cNvPr id="15" name="Рисунок 14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6D8C124C-0B75-1641-9947-B1A38175C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3810" y="335399944"/>
          <a:ext cx="3541890" cy="360115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717</xdr:row>
      <xdr:rowOff>25400</xdr:rowOff>
    </xdr:from>
    <xdr:to>
      <xdr:col>1</xdr:col>
      <xdr:colOff>2730500</xdr:colOff>
      <xdr:row>728</xdr:row>
      <xdr:rowOff>139699</xdr:rowOff>
    </xdr:to>
    <xdr:pic>
      <xdr:nvPicPr>
        <xdr:cNvPr id="17" name="Рисунок 16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9783F0F-D980-A84B-873B-734EF3102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6200" y="185712100"/>
          <a:ext cx="2654300" cy="3475868"/>
        </a:xfrm>
        <a:prstGeom prst="rect">
          <a:avLst/>
        </a:prstGeom>
      </xdr:spPr>
    </xdr:pic>
    <xdr:clientData/>
  </xdr:twoCellAnchor>
  <xdr:twoCellAnchor editAs="oneCell">
    <xdr:from>
      <xdr:col>1</xdr:col>
      <xdr:colOff>242006</xdr:colOff>
      <xdr:row>167</xdr:row>
      <xdr:rowOff>174977</xdr:rowOff>
    </xdr:from>
    <xdr:to>
      <xdr:col>1</xdr:col>
      <xdr:colOff>2356556</xdr:colOff>
      <xdr:row>178</xdr:row>
      <xdr:rowOff>278239</xdr:rowOff>
    </xdr:to>
    <xdr:pic>
      <xdr:nvPicPr>
        <xdr:cNvPr id="18" name="Рисунок 17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BFA46D97-0896-1C42-B32D-3D7573B09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23006" y="44709644"/>
          <a:ext cx="2114550" cy="34744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190852</xdr:colOff>
      <xdr:row>1100</xdr:row>
      <xdr:rowOff>241507</xdr:rowOff>
    </xdr:from>
    <xdr:to>
      <xdr:col>1</xdr:col>
      <xdr:colOff>2979713</xdr:colOff>
      <xdr:row>1112</xdr:row>
      <xdr:rowOff>139700</xdr:rowOff>
    </xdr:to>
    <xdr:pic>
      <xdr:nvPicPr>
        <xdr:cNvPr id="19" name="Рисунок 18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79B692E5-B9E7-A440-A9C6-78E3703A4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1852" y="351942607"/>
          <a:ext cx="2788861" cy="3555793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504</xdr:row>
      <xdr:rowOff>122794</xdr:rowOff>
    </xdr:from>
    <xdr:to>
      <xdr:col>1</xdr:col>
      <xdr:colOff>2667001</xdr:colOff>
      <xdr:row>515</xdr:row>
      <xdr:rowOff>165100</xdr:rowOff>
    </xdr:to>
    <xdr:pic>
      <xdr:nvPicPr>
        <xdr:cNvPr id="20" name="Рисунок 19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18FE9EDD-4F03-5740-86FA-B43F32123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77801" y="116099194"/>
          <a:ext cx="2489200" cy="3395106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465</xdr:row>
      <xdr:rowOff>95250</xdr:rowOff>
    </xdr:from>
    <xdr:to>
      <xdr:col>1</xdr:col>
      <xdr:colOff>2730117</xdr:colOff>
      <xdr:row>476</xdr:row>
      <xdr:rowOff>82550</xdr:rowOff>
    </xdr:to>
    <xdr:pic>
      <xdr:nvPicPr>
        <xdr:cNvPr id="21" name="Рисунок 20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C451BCDD-B34B-6747-90AE-F34A043E3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28625" y="105870375"/>
          <a:ext cx="2650742" cy="3378201"/>
        </a:xfrm>
        <a:prstGeom prst="rect">
          <a:avLst/>
        </a:prstGeom>
      </xdr:spPr>
    </xdr:pic>
    <xdr:clientData/>
  </xdr:twoCellAnchor>
  <xdr:twoCellAnchor editAs="oneCell">
    <xdr:from>
      <xdr:col>1</xdr:col>
      <xdr:colOff>207081</xdr:colOff>
      <xdr:row>449</xdr:row>
      <xdr:rowOff>79375</xdr:rowOff>
    </xdr:from>
    <xdr:to>
      <xdr:col>1</xdr:col>
      <xdr:colOff>2812257</xdr:colOff>
      <xdr:row>460</xdr:row>
      <xdr:rowOff>165098</xdr:rowOff>
    </xdr:to>
    <xdr:pic>
      <xdr:nvPicPr>
        <xdr:cNvPr id="22" name="Рисунок 21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2F3143E8-DA7A-D742-8EA4-FADD0E664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56331" y="101536500"/>
          <a:ext cx="2605176" cy="3479799"/>
        </a:xfrm>
        <a:prstGeom prst="rect">
          <a:avLst/>
        </a:prstGeom>
      </xdr:spPr>
    </xdr:pic>
    <xdr:clientData/>
  </xdr:twoCellAnchor>
  <xdr:twoCellAnchor editAs="oneCell">
    <xdr:from>
      <xdr:col>1</xdr:col>
      <xdr:colOff>417689</xdr:colOff>
      <xdr:row>277</xdr:row>
      <xdr:rowOff>97366</xdr:rowOff>
    </xdr:from>
    <xdr:to>
      <xdr:col>1</xdr:col>
      <xdr:colOff>2513189</xdr:colOff>
      <xdr:row>289</xdr:row>
      <xdr:rowOff>289107</xdr:rowOff>
    </xdr:to>
    <xdr:pic>
      <xdr:nvPicPr>
        <xdr:cNvPr id="24" name="Рисунок 23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C5D27EB8-3D4C-DC45-BF81-1D1660DBA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14022" y="60775144"/>
          <a:ext cx="2095500" cy="3869097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341</xdr:row>
      <xdr:rowOff>249330</xdr:rowOff>
    </xdr:from>
    <xdr:to>
      <xdr:col>1</xdr:col>
      <xdr:colOff>2514600</xdr:colOff>
      <xdr:row>353</xdr:row>
      <xdr:rowOff>244849</xdr:rowOff>
    </xdr:to>
    <xdr:pic>
      <xdr:nvPicPr>
        <xdr:cNvPr id="25" name="Рисунок 24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EBD4328C-0D3D-0948-9EBD-A87D2A8CC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93750" y="74718955"/>
          <a:ext cx="2070100" cy="369756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779</xdr:row>
      <xdr:rowOff>203200</xdr:rowOff>
    </xdr:from>
    <xdr:to>
      <xdr:col>1</xdr:col>
      <xdr:colOff>2625709</xdr:colOff>
      <xdr:row>791</xdr:row>
      <xdr:rowOff>190498</xdr:rowOff>
    </xdr:to>
    <xdr:pic>
      <xdr:nvPicPr>
        <xdr:cNvPr id="26" name="Рисунок 25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14C1AAF4-84EF-9A47-8206-2598FB9C0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201625200"/>
          <a:ext cx="2625709" cy="3644900"/>
        </a:xfrm>
        <a:prstGeom prst="rect">
          <a:avLst/>
        </a:prstGeom>
      </xdr:spPr>
    </xdr:pic>
    <xdr:clientData/>
  </xdr:twoCellAnchor>
  <xdr:twoCellAnchor editAs="oneCell">
    <xdr:from>
      <xdr:col>1</xdr:col>
      <xdr:colOff>200378</xdr:colOff>
      <xdr:row>898</xdr:row>
      <xdr:rowOff>211667</xdr:rowOff>
    </xdr:from>
    <xdr:to>
      <xdr:col>1</xdr:col>
      <xdr:colOff>2880078</xdr:colOff>
      <xdr:row>908</xdr:row>
      <xdr:rowOff>124734</xdr:rowOff>
    </xdr:to>
    <xdr:pic>
      <xdr:nvPicPr>
        <xdr:cNvPr id="27" name="Рисунок 26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569EFBEA-A01B-7746-AADA-39C35E9D8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81378" y="216760778"/>
          <a:ext cx="2679700" cy="2976591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930</xdr:row>
      <xdr:rowOff>76200</xdr:rowOff>
    </xdr:from>
    <xdr:to>
      <xdr:col>1</xdr:col>
      <xdr:colOff>2774002</xdr:colOff>
      <xdr:row>941</xdr:row>
      <xdr:rowOff>101601</xdr:rowOff>
    </xdr:to>
    <xdr:pic>
      <xdr:nvPicPr>
        <xdr:cNvPr id="28" name="Рисунок 27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9362AF01-91F0-F144-A65A-0CC12500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8900" y="228320600"/>
          <a:ext cx="2685102" cy="33909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956</xdr:row>
      <xdr:rowOff>240486</xdr:rowOff>
    </xdr:from>
    <xdr:to>
      <xdr:col>1</xdr:col>
      <xdr:colOff>3111248</xdr:colOff>
      <xdr:row>970</xdr:row>
      <xdr:rowOff>241300</xdr:rowOff>
    </xdr:to>
    <xdr:pic>
      <xdr:nvPicPr>
        <xdr:cNvPr id="29" name="Рисунок 28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781AB69E-2F41-7945-91C9-01D2FA8D6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88950" y="308050386"/>
          <a:ext cx="3003298" cy="4268014"/>
        </a:xfrm>
        <a:prstGeom prst="rect">
          <a:avLst/>
        </a:prstGeom>
      </xdr:spPr>
    </xdr:pic>
    <xdr:clientData/>
  </xdr:twoCellAnchor>
  <xdr:twoCellAnchor editAs="oneCell">
    <xdr:from>
      <xdr:col>1</xdr:col>
      <xdr:colOff>622300</xdr:colOff>
      <xdr:row>261</xdr:row>
      <xdr:rowOff>228600</xdr:rowOff>
    </xdr:from>
    <xdr:to>
      <xdr:col>1</xdr:col>
      <xdr:colOff>2620040</xdr:colOff>
      <xdr:row>273</xdr:row>
      <xdr:rowOff>215899</xdr:rowOff>
    </xdr:to>
    <xdr:pic>
      <xdr:nvPicPr>
        <xdr:cNvPr id="30" name="Рисунок 29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99406215-3D89-7C4F-9DD2-7470CD7D8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65200" y="54825900"/>
          <a:ext cx="1997740" cy="36449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291</xdr:row>
      <xdr:rowOff>190500</xdr:rowOff>
    </xdr:from>
    <xdr:to>
      <xdr:col>1</xdr:col>
      <xdr:colOff>2470150</xdr:colOff>
      <xdr:row>305</xdr:row>
      <xdr:rowOff>215900</xdr:rowOff>
    </xdr:to>
    <xdr:pic>
      <xdr:nvPicPr>
        <xdr:cNvPr id="31" name="Рисунок 30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BD59FFD9-7474-E84B-B715-CD56E3A2E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130300" y="63055500"/>
          <a:ext cx="1689100" cy="43434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330200</xdr:colOff>
      <xdr:row>313</xdr:row>
      <xdr:rowOff>32632</xdr:rowOff>
    </xdr:from>
    <xdr:to>
      <xdr:col>1</xdr:col>
      <xdr:colOff>1803400</xdr:colOff>
      <xdr:row>324</xdr:row>
      <xdr:rowOff>279399</xdr:rowOff>
    </xdr:to>
    <xdr:pic>
      <xdr:nvPicPr>
        <xdr:cNvPr id="32" name="Рисунок 3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F972E42E-309C-F544-89FC-479E7343C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11200" y="111551332"/>
          <a:ext cx="1473200" cy="3599567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333376</xdr:colOff>
      <xdr:row>490</xdr:row>
      <xdr:rowOff>263525</xdr:rowOff>
    </xdr:from>
    <xdr:to>
      <xdr:col>1</xdr:col>
      <xdr:colOff>2860675</xdr:colOff>
      <xdr:row>501</xdr:row>
      <xdr:rowOff>47625</xdr:rowOff>
    </xdr:to>
    <xdr:pic>
      <xdr:nvPicPr>
        <xdr:cNvPr id="33" name="Рисунок 3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F439F993-4B95-4C4C-9958-4A6EEFC0A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82626" y="112245775"/>
          <a:ext cx="2527299" cy="3175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612</xdr:row>
      <xdr:rowOff>25400</xdr:rowOff>
    </xdr:from>
    <xdr:to>
      <xdr:col>1</xdr:col>
      <xdr:colOff>2741602</xdr:colOff>
      <xdr:row>625</xdr:row>
      <xdr:rowOff>76201</xdr:rowOff>
    </xdr:to>
    <xdr:pic>
      <xdr:nvPicPr>
        <xdr:cNvPr id="34" name="Рисунок 33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8CC49C5F-53AC-3F4D-BE74-BE914D3A7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81000" y="176110900"/>
          <a:ext cx="2741602" cy="4013202"/>
        </a:xfrm>
        <a:prstGeom prst="rect">
          <a:avLst/>
        </a:prstGeom>
      </xdr:spPr>
    </xdr:pic>
    <xdr:clientData/>
  </xdr:twoCellAnchor>
  <xdr:twoCellAnchor editAs="oneCell">
    <xdr:from>
      <xdr:col>1</xdr:col>
      <xdr:colOff>203905</xdr:colOff>
      <xdr:row>246</xdr:row>
      <xdr:rowOff>177521</xdr:rowOff>
    </xdr:from>
    <xdr:to>
      <xdr:col>1</xdr:col>
      <xdr:colOff>2463496</xdr:colOff>
      <xdr:row>259</xdr:row>
      <xdr:rowOff>215900</xdr:rowOff>
    </xdr:to>
    <xdr:pic>
      <xdr:nvPicPr>
        <xdr:cNvPr id="35" name="Рисунок 34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66FA3D7E-C7D8-5C4A-A99F-006572402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84905" y="91274621"/>
          <a:ext cx="2259591" cy="4000779"/>
        </a:xfrm>
        <a:prstGeom prst="rect">
          <a:avLst/>
        </a:prstGeom>
      </xdr:spPr>
    </xdr:pic>
    <xdr:clientData/>
  </xdr:twoCellAnchor>
  <xdr:twoCellAnchor editAs="oneCell">
    <xdr:from>
      <xdr:col>1</xdr:col>
      <xdr:colOff>47977</xdr:colOff>
      <xdr:row>50</xdr:row>
      <xdr:rowOff>38100</xdr:rowOff>
    </xdr:from>
    <xdr:to>
      <xdr:col>1</xdr:col>
      <xdr:colOff>2817130</xdr:colOff>
      <xdr:row>59</xdr:row>
      <xdr:rowOff>292098</xdr:rowOff>
    </xdr:to>
    <xdr:pic>
      <xdr:nvPicPr>
        <xdr:cNvPr id="37" name="Рисунок 36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AC50CAF1-D840-4346-BD6D-742894A86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28977" y="15240000"/>
          <a:ext cx="2769153" cy="2997198"/>
        </a:xfrm>
        <a:prstGeom prst="rect">
          <a:avLst/>
        </a:prstGeom>
      </xdr:spPr>
    </xdr:pic>
    <xdr:clientData/>
  </xdr:twoCellAnchor>
  <xdr:twoCellAnchor editAs="oneCell">
    <xdr:from>
      <xdr:col>0</xdr:col>
      <xdr:colOff>215895</xdr:colOff>
      <xdr:row>0</xdr:row>
      <xdr:rowOff>12703</xdr:rowOff>
    </xdr:from>
    <xdr:to>
      <xdr:col>1</xdr:col>
      <xdr:colOff>2832099</xdr:colOff>
      <xdr:row>1</xdr:row>
      <xdr:rowOff>412044</xdr:rowOff>
    </xdr:to>
    <xdr:pic>
      <xdr:nvPicPr>
        <xdr:cNvPr id="38" name="Рисунок 4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6E6D6AC0-8BCF-6C48-9726-9A5B49C22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895" y="12703"/>
          <a:ext cx="2997204" cy="793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974</xdr:row>
      <xdr:rowOff>244122</xdr:rowOff>
    </xdr:from>
    <xdr:to>
      <xdr:col>1</xdr:col>
      <xdr:colOff>3107479</xdr:colOff>
      <xdr:row>988</xdr:row>
      <xdr:rowOff>114300</xdr:rowOff>
    </xdr:to>
    <xdr:pic>
      <xdr:nvPicPr>
        <xdr:cNvPr id="39" name="Рисунок 38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9B992BE8-C502-BB4F-9310-6270F6BB6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08000" y="313540422"/>
          <a:ext cx="2980479" cy="4137378"/>
        </a:xfrm>
        <a:prstGeom prst="rect">
          <a:avLst/>
        </a:prstGeom>
      </xdr:spPr>
    </xdr:pic>
    <xdr:clientData/>
  </xdr:twoCellAnchor>
  <xdr:twoCellAnchor editAs="oneCell">
    <xdr:from>
      <xdr:col>1</xdr:col>
      <xdr:colOff>132645</xdr:colOff>
      <xdr:row>1014</xdr:row>
      <xdr:rowOff>15875</xdr:rowOff>
    </xdr:from>
    <xdr:to>
      <xdr:col>1</xdr:col>
      <xdr:colOff>2895969</xdr:colOff>
      <xdr:row>1022</xdr:row>
      <xdr:rowOff>142877</xdr:rowOff>
    </xdr:to>
    <xdr:pic>
      <xdr:nvPicPr>
        <xdr:cNvPr id="40" name="Рисунок 39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9E0778C7-E7D2-D341-9FC3-F36BCCBC0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81895" y="225599625"/>
          <a:ext cx="2763324" cy="2593975"/>
        </a:xfrm>
        <a:prstGeom prst="rect">
          <a:avLst/>
        </a:prstGeom>
      </xdr:spPr>
    </xdr:pic>
    <xdr:clientData/>
  </xdr:twoCellAnchor>
  <xdr:twoCellAnchor editAs="oneCell">
    <xdr:from>
      <xdr:col>1</xdr:col>
      <xdr:colOff>887038</xdr:colOff>
      <xdr:row>123</xdr:row>
      <xdr:rowOff>76055</xdr:rowOff>
    </xdr:from>
    <xdr:to>
      <xdr:col>1</xdr:col>
      <xdr:colOff>1971453</xdr:colOff>
      <xdr:row>133</xdr:row>
      <xdr:rowOff>243016</xdr:rowOff>
    </xdr:to>
    <xdr:pic>
      <xdr:nvPicPr>
        <xdr:cNvPr id="44" name="Рисунок 4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103582EA-743A-DD4B-BADF-C6E88281D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530705">
          <a:off x="1268038" y="38161944"/>
          <a:ext cx="1084415" cy="3271405"/>
        </a:xfrm>
        <a:prstGeom prst="rect">
          <a:avLst/>
        </a:prstGeom>
      </xdr:spPr>
    </xdr:pic>
    <xdr:clientData/>
  </xdr:twoCellAnchor>
  <xdr:twoCellAnchor editAs="oneCell">
    <xdr:from>
      <xdr:col>1</xdr:col>
      <xdr:colOff>270932</xdr:colOff>
      <xdr:row>407</xdr:row>
      <xdr:rowOff>149578</xdr:rowOff>
    </xdr:from>
    <xdr:to>
      <xdr:col>1</xdr:col>
      <xdr:colOff>3009841</xdr:colOff>
      <xdr:row>418</xdr:row>
      <xdr:rowOff>215900</xdr:rowOff>
    </xdr:to>
    <xdr:pic>
      <xdr:nvPicPr>
        <xdr:cNvPr id="47" name="Рисунок 46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C71CD495-2C55-7940-8FBD-3A2CA22A3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51932" y="140319478"/>
          <a:ext cx="2738909" cy="3419122"/>
        </a:xfrm>
        <a:prstGeom prst="rect">
          <a:avLst/>
        </a:prstGeom>
      </xdr:spPr>
    </xdr:pic>
    <xdr:clientData/>
  </xdr:twoCellAnchor>
  <xdr:twoCellAnchor editAs="oneCell">
    <xdr:from>
      <xdr:col>1</xdr:col>
      <xdr:colOff>87489</xdr:colOff>
      <xdr:row>547</xdr:row>
      <xdr:rowOff>79008</xdr:rowOff>
    </xdr:from>
    <xdr:to>
      <xdr:col>1</xdr:col>
      <xdr:colOff>3048000</xdr:colOff>
      <xdr:row>556</xdr:row>
      <xdr:rowOff>156629</xdr:rowOff>
    </xdr:to>
    <xdr:pic>
      <xdr:nvPicPr>
        <xdr:cNvPr id="48" name="Рисунок 47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7AF6C13A-7ECE-5141-AD1B-966E82B47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8489" y="182112341"/>
          <a:ext cx="2960511" cy="287162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677</xdr:row>
      <xdr:rowOff>114300</xdr:rowOff>
    </xdr:from>
    <xdr:to>
      <xdr:col>1</xdr:col>
      <xdr:colOff>2892700</xdr:colOff>
      <xdr:row>688</xdr:row>
      <xdr:rowOff>25398</xdr:rowOff>
    </xdr:to>
    <xdr:pic>
      <xdr:nvPicPr>
        <xdr:cNvPr id="50" name="Рисунок 49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666322FF-B8DB-0D4E-8CE4-2B257D964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52400" y="175933100"/>
          <a:ext cx="2733244" cy="32639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815</xdr:row>
      <xdr:rowOff>152400</xdr:rowOff>
    </xdr:from>
    <xdr:to>
      <xdr:col>1</xdr:col>
      <xdr:colOff>2832100</xdr:colOff>
      <xdr:row>822</xdr:row>
      <xdr:rowOff>88899</xdr:rowOff>
    </xdr:to>
    <xdr:pic>
      <xdr:nvPicPr>
        <xdr:cNvPr id="51" name="Рисунок 50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430BA526-0D10-544E-B959-B61711269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211175600"/>
          <a:ext cx="2832100" cy="2070100"/>
        </a:xfrm>
        <a:prstGeom prst="rect">
          <a:avLst/>
        </a:prstGeom>
      </xdr:spPr>
    </xdr:pic>
    <xdr:clientData/>
  </xdr:twoCellAnchor>
  <xdr:twoCellAnchor editAs="oneCell">
    <xdr:from>
      <xdr:col>1</xdr:col>
      <xdr:colOff>172509</xdr:colOff>
      <xdr:row>993</xdr:row>
      <xdr:rowOff>246840</xdr:rowOff>
    </xdr:from>
    <xdr:to>
      <xdr:col>1</xdr:col>
      <xdr:colOff>2903009</xdr:colOff>
      <xdr:row>1002</xdr:row>
      <xdr:rowOff>270580</xdr:rowOff>
    </xdr:to>
    <xdr:pic>
      <xdr:nvPicPr>
        <xdr:cNvPr id="52" name="Рисунок 51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F72FDF39-2C86-B149-8C81-7CCB0DAB4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21759" y="222322215"/>
          <a:ext cx="2730500" cy="280186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479</xdr:row>
      <xdr:rowOff>73025</xdr:rowOff>
    </xdr:from>
    <xdr:to>
      <xdr:col>1</xdr:col>
      <xdr:colOff>2988381</xdr:colOff>
      <xdr:row>488</xdr:row>
      <xdr:rowOff>187324</xdr:rowOff>
    </xdr:to>
    <xdr:pic>
      <xdr:nvPicPr>
        <xdr:cNvPr id="43" name="Рисунок 4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74A85031-6D5E-5C4F-82DB-4783DDF9C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73075" y="109356525"/>
          <a:ext cx="2864556" cy="2889250"/>
        </a:xfrm>
        <a:prstGeom prst="rect">
          <a:avLst/>
        </a:prstGeom>
      </xdr:spPr>
    </xdr:pic>
    <xdr:clientData/>
  </xdr:twoCellAnchor>
  <xdr:twoCellAnchor editAs="oneCell">
    <xdr:from>
      <xdr:col>1</xdr:col>
      <xdr:colOff>124178</xdr:colOff>
      <xdr:row>440</xdr:row>
      <xdr:rowOff>219187</xdr:rowOff>
    </xdr:from>
    <xdr:to>
      <xdr:col>1</xdr:col>
      <xdr:colOff>2032000</xdr:colOff>
      <xdr:row>448</xdr:row>
      <xdr:rowOff>115090</xdr:rowOff>
    </xdr:to>
    <xdr:pic>
      <xdr:nvPicPr>
        <xdr:cNvPr id="49" name="Рисунок 4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43C61072-9881-3E44-BCD7-4D0078C41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05178" y="150447487"/>
          <a:ext cx="1907822" cy="2334303"/>
        </a:xfrm>
        <a:prstGeom prst="rect">
          <a:avLst/>
        </a:prstGeom>
      </xdr:spPr>
    </xdr:pic>
    <xdr:clientData/>
  </xdr:twoCellAnchor>
  <xdr:twoCellAnchor editAs="oneCell">
    <xdr:from>
      <xdr:col>1</xdr:col>
      <xdr:colOff>215900</xdr:colOff>
      <xdr:row>422</xdr:row>
      <xdr:rowOff>38100</xdr:rowOff>
    </xdr:from>
    <xdr:to>
      <xdr:col>1</xdr:col>
      <xdr:colOff>2889955</xdr:colOff>
      <xdr:row>428</xdr:row>
      <xdr:rowOff>92333</xdr:rowOff>
    </xdr:to>
    <xdr:pic>
      <xdr:nvPicPr>
        <xdr:cNvPr id="53" name="Рисунок 5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A244AE5B-F16F-A24D-BF27-34ED82536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96900" y="144780000"/>
          <a:ext cx="2674055" cy="1883033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1714500</xdr:colOff>
      <xdr:row>238</xdr:row>
      <xdr:rowOff>31647</xdr:rowOff>
    </xdr:from>
    <xdr:to>
      <xdr:col>1</xdr:col>
      <xdr:colOff>2963333</xdr:colOff>
      <xdr:row>246</xdr:row>
      <xdr:rowOff>81490</xdr:rowOff>
    </xdr:to>
    <xdr:pic>
      <xdr:nvPicPr>
        <xdr:cNvPr id="55" name="Рисунок 54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1D0B8A0C-ECEE-EE47-A8C5-757DB7068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095500" y="88690347"/>
          <a:ext cx="1248833" cy="2488243"/>
        </a:xfrm>
        <a:prstGeom prst="rect">
          <a:avLst/>
        </a:prstGeom>
      </xdr:spPr>
    </xdr:pic>
    <xdr:clientData/>
  </xdr:twoCellAnchor>
  <xdr:twoCellAnchor editAs="oneCell">
    <xdr:from>
      <xdr:col>1</xdr:col>
      <xdr:colOff>1518814</xdr:colOff>
      <xdr:row>15</xdr:row>
      <xdr:rowOff>254000</xdr:rowOff>
    </xdr:from>
    <xdr:to>
      <xdr:col>1</xdr:col>
      <xdr:colOff>2928620</xdr:colOff>
      <xdr:row>22</xdr:row>
      <xdr:rowOff>74790</xdr:rowOff>
    </xdr:to>
    <xdr:pic>
      <xdr:nvPicPr>
        <xdr:cNvPr id="56" name="Рисунок 5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57D703ED-D3D8-6C43-B01F-41A6E76EA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861714" y="5194300"/>
          <a:ext cx="1409806" cy="1955800"/>
        </a:xfrm>
        <a:prstGeom prst="rect">
          <a:avLst/>
        </a:prstGeom>
      </xdr:spPr>
    </xdr:pic>
    <xdr:clientData/>
  </xdr:twoCellAnchor>
  <xdr:twoCellAnchor editAs="oneCell">
    <xdr:from>
      <xdr:col>18</xdr:col>
      <xdr:colOff>127000</xdr:colOff>
      <xdr:row>203</xdr:row>
      <xdr:rowOff>28222</xdr:rowOff>
    </xdr:from>
    <xdr:to>
      <xdr:col>22</xdr:col>
      <xdr:colOff>395507</xdr:colOff>
      <xdr:row>205</xdr:row>
      <xdr:rowOff>768548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90F8A1A8-9C92-9F42-A831-625C8DAD4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8711333" y="13899444"/>
          <a:ext cx="3372952" cy="2405437"/>
        </a:xfrm>
        <a:prstGeom prst="rect">
          <a:avLst/>
        </a:prstGeom>
      </xdr:spPr>
    </xdr:pic>
    <xdr:clientData/>
  </xdr:twoCellAnchor>
  <xdr:twoCellAnchor editAs="oneCell">
    <xdr:from>
      <xdr:col>1</xdr:col>
      <xdr:colOff>13407</xdr:colOff>
      <xdr:row>191</xdr:row>
      <xdr:rowOff>98776</xdr:rowOff>
    </xdr:from>
    <xdr:to>
      <xdr:col>1</xdr:col>
      <xdr:colOff>1815299</xdr:colOff>
      <xdr:row>195</xdr:row>
      <xdr:rowOff>249058</xdr:rowOff>
    </xdr:to>
    <xdr:pic>
      <xdr:nvPicPr>
        <xdr:cNvPr id="45" name="Рисунок 4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2B603D7-CD45-E34A-B35C-956871DAC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94407" y="51604332"/>
          <a:ext cx="1801892" cy="1376539"/>
        </a:xfrm>
        <a:prstGeom prst="rect">
          <a:avLst/>
        </a:prstGeom>
      </xdr:spPr>
    </xdr:pic>
    <xdr:clientData/>
  </xdr:twoCellAnchor>
  <xdr:twoCellAnchor editAs="oneCell">
    <xdr:from>
      <xdr:col>1</xdr:col>
      <xdr:colOff>451553</xdr:colOff>
      <xdr:row>428</xdr:row>
      <xdr:rowOff>237064</xdr:rowOff>
    </xdr:from>
    <xdr:to>
      <xdr:col>1</xdr:col>
      <xdr:colOff>2949222</xdr:colOff>
      <xdr:row>440</xdr:row>
      <xdr:rowOff>41861</xdr:rowOff>
    </xdr:to>
    <xdr:pic>
      <xdr:nvPicPr>
        <xdr:cNvPr id="68" name="Рисунок 67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5A609674-1529-6949-8395-74FB9DA23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832553" y="146807764"/>
          <a:ext cx="2497669" cy="3462397"/>
        </a:xfrm>
        <a:prstGeom prst="rect">
          <a:avLst/>
        </a:prstGeom>
      </xdr:spPr>
    </xdr:pic>
    <xdr:clientData/>
  </xdr:twoCellAnchor>
  <xdr:twoCellAnchor editAs="oneCell">
    <xdr:from>
      <xdr:col>1</xdr:col>
      <xdr:colOff>154466</xdr:colOff>
      <xdr:row>64</xdr:row>
      <xdr:rowOff>211666</xdr:rowOff>
    </xdr:from>
    <xdr:to>
      <xdr:col>1</xdr:col>
      <xdr:colOff>3002553</xdr:colOff>
      <xdr:row>76</xdr:row>
      <xdr:rowOff>232833</xdr:rowOff>
    </xdr:to>
    <xdr:pic>
      <xdr:nvPicPr>
        <xdr:cNvPr id="62" name="Рисунок 6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1E3203BD-589C-DE4D-9C5C-29978C9B0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35466" y="19981333"/>
          <a:ext cx="2848087" cy="374650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182</xdr:row>
      <xdr:rowOff>155220</xdr:rowOff>
    </xdr:from>
    <xdr:to>
      <xdr:col>1</xdr:col>
      <xdr:colOff>2565049</xdr:colOff>
      <xdr:row>191</xdr:row>
      <xdr:rowOff>180620</xdr:rowOff>
    </xdr:to>
    <xdr:pic>
      <xdr:nvPicPr>
        <xdr:cNvPr id="41" name="Рисунок 40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D4F66F26-A95B-D042-90B1-5341B1EDA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46666" y="49021998"/>
          <a:ext cx="2099383" cy="2782711"/>
        </a:xfrm>
        <a:prstGeom prst="rect">
          <a:avLst/>
        </a:prstGeom>
      </xdr:spPr>
    </xdr:pic>
    <xdr:clientData/>
  </xdr:twoCellAnchor>
  <xdr:twoCellAnchor editAs="oneCell">
    <xdr:from>
      <xdr:col>1</xdr:col>
      <xdr:colOff>1343376</xdr:colOff>
      <xdr:row>198</xdr:row>
      <xdr:rowOff>26810</xdr:rowOff>
    </xdr:from>
    <xdr:to>
      <xdr:col>1</xdr:col>
      <xdr:colOff>3019777</xdr:colOff>
      <xdr:row>200</xdr:row>
      <xdr:rowOff>670684</xdr:rowOff>
    </xdr:to>
    <xdr:pic>
      <xdr:nvPicPr>
        <xdr:cNvPr id="58" name="Рисунок 57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id="{5DE2B953-85E5-CB40-B118-C3E1D659F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724376" y="60775143"/>
          <a:ext cx="1676401" cy="1688097"/>
        </a:xfrm>
        <a:prstGeom prst="rect">
          <a:avLst/>
        </a:prstGeom>
      </xdr:spPr>
    </xdr:pic>
    <xdr:clientData/>
  </xdr:twoCellAnchor>
  <xdr:twoCellAnchor editAs="oneCell">
    <xdr:from>
      <xdr:col>0</xdr:col>
      <xdr:colOff>204610</xdr:colOff>
      <xdr:row>197</xdr:row>
      <xdr:rowOff>88899</xdr:rowOff>
    </xdr:from>
    <xdr:to>
      <xdr:col>1</xdr:col>
      <xdr:colOff>1226157</xdr:colOff>
      <xdr:row>200</xdr:row>
      <xdr:rowOff>591255</xdr:rowOff>
    </xdr:to>
    <xdr:pic>
      <xdr:nvPicPr>
        <xdr:cNvPr id="61" name="Рисунок 60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id="{E70A3E4D-AA84-8143-95AD-ADF66C6B5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04610" y="60526788"/>
          <a:ext cx="1402547" cy="1871134"/>
        </a:xfrm>
        <a:prstGeom prst="rect">
          <a:avLst/>
        </a:prstGeom>
      </xdr:spPr>
    </xdr:pic>
    <xdr:clientData/>
  </xdr:twoCellAnchor>
  <xdr:twoCellAnchor editAs="oneCell">
    <xdr:from>
      <xdr:col>1</xdr:col>
      <xdr:colOff>53623</xdr:colOff>
      <xdr:row>368</xdr:row>
      <xdr:rowOff>141111</xdr:rowOff>
    </xdr:from>
    <xdr:to>
      <xdr:col>1</xdr:col>
      <xdr:colOff>2997201</xdr:colOff>
      <xdr:row>375</xdr:row>
      <xdr:rowOff>266700</xdr:rowOff>
    </xdr:to>
    <xdr:pic>
      <xdr:nvPicPr>
        <xdr:cNvPr id="69" name="Рисунок 68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89D74E40-F3C6-844C-9B1B-B9C5F8009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34623" y="127509411"/>
          <a:ext cx="2943578" cy="2259189"/>
        </a:xfrm>
        <a:prstGeom prst="rect">
          <a:avLst/>
        </a:prstGeom>
      </xdr:spPr>
    </xdr:pic>
    <xdr:clientData/>
  </xdr:twoCellAnchor>
  <xdr:twoCellAnchor editAs="oneCell">
    <xdr:from>
      <xdr:col>1</xdr:col>
      <xdr:colOff>98778</xdr:colOff>
      <xdr:row>360</xdr:row>
      <xdr:rowOff>70556</xdr:rowOff>
    </xdr:from>
    <xdr:to>
      <xdr:col>1</xdr:col>
      <xdr:colOff>2968978</xdr:colOff>
      <xdr:row>368</xdr:row>
      <xdr:rowOff>57856</xdr:rowOff>
    </xdr:to>
    <xdr:pic>
      <xdr:nvPicPr>
        <xdr:cNvPr id="70" name="Рисунок 69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EE9AC706-2595-3A47-A4FA-B8162E8D0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79778" y="87376000"/>
          <a:ext cx="2870200" cy="2438400"/>
        </a:xfrm>
        <a:prstGeom prst="rect">
          <a:avLst/>
        </a:prstGeom>
      </xdr:spPr>
    </xdr:pic>
    <xdr:clientData/>
  </xdr:twoCellAnchor>
  <xdr:twoCellAnchor editAs="oneCell">
    <xdr:from>
      <xdr:col>1</xdr:col>
      <xdr:colOff>56443</xdr:colOff>
      <xdr:row>875</xdr:row>
      <xdr:rowOff>254000</xdr:rowOff>
    </xdr:from>
    <xdr:to>
      <xdr:col>1</xdr:col>
      <xdr:colOff>3104442</xdr:colOff>
      <xdr:row>885</xdr:row>
      <xdr:rowOff>237065</xdr:rowOff>
    </xdr:to>
    <xdr:pic>
      <xdr:nvPicPr>
        <xdr:cNvPr id="72" name="Рисунок 71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6AAA1DD3-4D4B-EB4A-99FA-E6AEF85B2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37443" y="212245222"/>
          <a:ext cx="3047999" cy="3047999"/>
        </a:xfrm>
        <a:prstGeom prst="rect">
          <a:avLst/>
        </a:prstGeom>
      </xdr:spPr>
    </xdr:pic>
    <xdr:clientData/>
  </xdr:twoCellAnchor>
  <xdr:twoCellAnchor editAs="oneCell">
    <xdr:from>
      <xdr:col>1</xdr:col>
      <xdr:colOff>81845</xdr:colOff>
      <xdr:row>1085</xdr:row>
      <xdr:rowOff>244090</xdr:rowOff>
    </xdr:from>
    <xdr:to>
      <xdr:col>1</xdr:col>
      <xdr:colOff>2933701</xdr:colOff>
      <xdr:row>1095</xdr:row>
      <xdr:rowOff>25398</xdr:rowOff>
    </xdr:to>
    <xdr:pic>
      <xdr:nvPicPr>
        <xdr:cNvPr id="73" name="Рисунок 72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EF556D62-24AC-5F4E-BEBC-55B8AF39B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62845" y="320499990"/>
          <a:ext cx="2851856" cy="2829310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804333</xdr:colOff>
      <xdr:row>1058</xdr:row>
      <xdr:rowOff>225776</xdr:rowOff>
    </xdr:from>
    <xdr:to>
      <xdr:col>1</xdr:col>
      <xdr:colOff>2709333</xdr:colOff>
      <xdr:row>1064</xdr:row>
      <xdr:rowOff>292098</xdr:rowOff>
    </xdr:to>
    <xdr:pic>
      <xdr:nvPicPr>
        <xdr:cNvPr id="75" name="Рисунок 74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id="{477FBCCC-6F19-CF45-80C0-B72BEF883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185333" y="254733776"/>
          <a:ext cx="1905000" cy="1905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1563916</xdr:colOff>
      <xdr:row>140</xdr:row>
      <xdr:rowOff>131404</xdr:rowOff>
    </xdr:from>
    <xdr:to>
      <xdr:col>1</xdr:col>
      <xdr:colOff>3090332</xdr:colOff>
      <xdr:row>147</xdr:row>
      <xdr:rowOff>292101</xdr:rowOff>
    </xdr:to>
    <xdr:pic>
      <xdr:nvPicPr>
        <xdr:cNvPr id="16" name="Рисунок 15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829B4877-4131-BA40-A89D-CC025045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944916" y="42765304"/>
          <a:ext cx="1526416" cy="2294296"/>
        </a:xfrm>
        <a:prstGeom prst="rect">
          <a:avLst/>
        </a:prstGeom>
      </xdr:spPr>
    </xdr:pic>
    <xdr:clientData/>
  </xdr:twoCellAnchor>
  <xdr:twoCellAnchor editAs="oneCell">
    <xdr:from>
      <xdr:col>1</xdr:col>
      <xdr:colOff>84665</xdr:colOff>
      <xdr:row>136</xdr:row>
      <xdr:rowOff>75662</xdr:rowOff>
    </xdr:from>
    <xdr:to>
      <xdr:col>1</xdr:col>
      <xdr:colOff>1594554</xdr:colOff>
      <xdr:row>143</xdr:row>
      <xdr:rowOff>239020</xdr:rowOff>
    </xdr:to>
    <xdr:pic>
      <xdr:nvPicPr>
        <xdr:cNvPr id="67" name="Рисунок 66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DEA95982-4525-624F-A4F6-7BE61D432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465665" y="36976218"/>
          <a:ext cx="1509889" cy="2336469"/>
        </a:xfrm>
        <a:prstGeom prst="rect">
          <a:avLst/>
        </a:prstGeom>
      </xdr:spPr>
    </xdr:pic>
    <xdr:clientData/>
  </xdr:twoCellAnchor>
  <xdr:twoCellAnchor editAs="oneCell">
    <xdr:from>
      <xdr:col>18</xdr:col>
      <xdr:colOff>112888</xdr:colOff>
      <xdr:row>133</xdr:row>
      <xdr:rowOff>239889</xdr:rowOff>
    </xdr:from>
    <xdr:to>
      <xdr:col>21</xdr:col>
      <xdr:colOff>269825</xdr:colOff>
      <xdr:row>146</xdr:row>
      <xdr:rowOff>220133</xdr:rowOff>
    </xdr:to>
    <xdr:pic>
      <xdr:nvPicPr>
        <xdr:cNvPr id="71" name="Рисунок 70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76C54FC4-B5B9-884E-9F6C-22F9AFA89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7554221" y="41430222"/>
          <a:ext cx="2555826" cy="4016022"/>
        </a:xfrm>
        <a:prstGeom prst="rect">
          <a:avLst/>
        </a:prstGeom>
      </xdr:spPr>
    </xdr:pic>
    <xdr:clientData/>
  </xdr:twoCellAnchor>
  <xdr:twoCellAnchor editAs="oneCell">
    <xdr:from>
      <xdr:col>18</xdr:col>
      <xdr:colOff>127000</xdr:colOff>
      <xdr:row>150</xdr:row>
      <xdr:rowOff>287475</xdr:rowOff>
    </xdr:from>
    <xdr:to>
      <xdr:col>21</xdr:col>
      <xdr:colOff>183445</xdr:colOff>
      <xdr:row>163</xdr:row>
      <xdr:rowOff>19584</xdr:rowOff>
    </xdr:to>
    <xdr:pic>
      <xdr:nvPicPr>
        <xdr:cNvPr id="74" name="Рисунок 73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9E1CF48E-8228-0147-8394-49F49E5CC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7568333" y="46755364"/>
          <a:ext cx="2455334" cy="3767887"/>
        </a:xfrm>
        <a:prstGeom prst="rect">
          <a:avLst/>
        </a:prstGeom>
      </xdr:spPr>
    </xdr:pic>
    <xdr:clientData/>
  </xdr:twoCellAnchor>
  <xdr:twoCellAnchor editAs="oneCell">
    <xdr:from>
      <xdr:col>1</xdr:col>
      <xdr:colOff>1113407</xdr:colOff>
      <xdr:row>27</xdr:row>
      <xdr:rowOff>243735</xdr:rowOff>
    </xdr:from>
    <xdr:to>
      <xdr:col>1</xdr:col>
      <xdr:colOff>3134015</xdr:colOff>
      <xdr:row>36</xdr:row>
      <xdr:rowOff>84667</xdr:rowOff>
    </xdr:to>
    <xdr:pic>
      <xdr:nvPicPr>
        <xdr:cNvPr id="11" name="Рисунок 1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5F4AF1D8-73AC-6D47-95BE-0366EF67F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494407" y="9147846"/>
          <a:ext cx="2020608" cy="2634932"/>
        </a:xfrm>
        <a:prstGeom prst="rect">
          <a:avLst/>
        </a:prstGeom>
      </xdr:spPr>
    </xdr:pic>
    <xdr:clientData/>
  </xdr:twoCellAnchor>
  <xdr:twoCellAnchor editAs="oneCell">
    <xdr:from>
      <xdr:col>1</xdr:col>
      <xdr:colOff>56443</xdr:colOff>
      <xdr:row>153</xdr:row>
      <xdr:rowOff>42335</xdr:rowOff>
    </xdr:from>
    <xdr:to>
      <xdr:col>2</xdr:col>
      <xdr:colOff>0</xdr:colOff>
      <xdr:row>163</xdr:row>
      <xdr:rowOff>131234</xdr:rowOff>
    </xdr:to>
    <xdr:pic>
      <xdr:nvPicPr>
        <xdr:cNvPr id="78" name="Рисунок 77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0A336A37-FB78-454C-BDDB-CED90801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37443" y="40978668"/>
          <a:ext cx="3090335" cy="3189111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200</xdr:row>
      <xdr:rowOff>684389</xdr:rowOff>
    </xdr:from>
    <xdr:to>
      <xdr:col>1</xdr:col>
      <xdr:colOff>1171620</xdr:colOff>
      <xdr:row>202</xdr:row>
      <xdr:rowOff>73379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F728432C-55C0-7A45-A763-786EB3BDF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44500" y="61110989"/>
          <a:ext cx="1108120" cy="836789"/>
        </a:xfrm>
        <a:prstGeom prst="rect">
          <a:avLst/>
        </a:prstGeom>
      </xdr:spPr>
    </xdr:pic>
    <xdr:clientData/>
  </xdr:twoCellAnchor>
  <xdr:twoCellAnchor editAs="oneCell">
    <xdr:from>
      <xdr:col>1</xdr:col>
      <xdr:colOff>28223</xdr:colOff>
      <xdr:row>206</xdr:row>
      <xdr:rowOff>451554</xdr:rowOff>
    </xdr:from>
    <xdr:to>
      <xdr:col>1</xdr:col>
      <xdr:colOff>3132666</xdr:colOff>
      <xdr:row>210</xdr:row>
      <xdr:rowOff>465667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85FA149-AAE8-7E42-886C-3B08488CA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09223" y="66886665"/>
          <a:ext cx="3104443" cy="3344335"/>
        </a:xfrm>
        <a:prstGeom prst="rect">
          <a:avLst/>
        </a:prstGeom>
      </xdr:spPr>
    </xdr:pic>
    <xdr:clientData/>
  </xdr:twoCellAnchor>
  <xdr:twoCellAnchor editAs="oneCell">
    <xdr:from>
      <xdr:col>1</xdr:col>
      <xdr:colOff>1561506</xdr:colOff>
      <xdr:row>216</xdr:row>
      <xdr:rowOff>305135</xdr:rowOff>
    </xdr:from>
    <xdr:to>
      <xdr:col>1</xdr:col>
      <xdr:colOff>2637382</xdr:colOff>
      <xdr:row>217</xdr:row>
      <xdr:rowOff>705902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73476EAE-448B-ED4A-9952-DF55EF26E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21326017">
          <a:off x="1942506" y="75065802"/>
          <a:ext cx="1075876" cy="1233322"/>
        </a:xfrm>
        <a:prstGeom prst="rect">
          <a:avLst/>
        </a:prstGeom>
      </xdr:spPr>
    </xdr:pic>
    <xdr:clientData/>
  </xdr:twoCellAnchor>
  <xdr:oneCellAnchor>
    <xdr:from>
      <xdr:col>1</xdr:col>
      <xdr:colOff>112889</xdr:colOff>
      <xdr:row>213</xdr:row>
      <xdr:rowOff>705558</xdr:rowOff>
    </xdr:from>
    <xdr:ext cx="2938425" cy="1665110"/>
    <xdr:pic>
      <xdr:nvPicPr>
        <xdr:cNvPr id="82" name="Рисунок 81">
          <a:extLst>
            <a:ext uri="{FF2B5EF4-FFF2-40B4-BE49-F238E27FC236}">
              <a16:creationId xmlns:a16="http://schemas.microsoft.com/office/drawing/2014/main" id="{3CC62731-5D52-9F4B-987A-246420BFD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493889" y="73279002"/>
          <a:ext cx="2938425" cy="1665110"/>
        </a:xfrm>
        <a:prstGeom prst="rect">
          <a:avLst/>
        </a:prstGeom>
      </xdr:spPr>
    </xdr:pic>
    <xdr:clientData/>
  </xdr:oneCellAnchor>
  <xdr:oneCellAnchor>
    <xdr:from>
      <xdr:col>1</xdr:col>
      <xdr:colOff>596853</xdr:colOff>
      <xdr:row>211</xdr:row>
      <xdr:rowOff>290437</xdr:rowOff>
    </xdr:from>
    <xdr:ext cx="2076237" cy="1213800"/>
    <xdr:pic>
      <xdr:nvPicPr>
        <xdr:cNvPr id="86" name="Рисунок 85">
          <a:extLst>
            <a:ext uri="{FF2B5EF4-FFF2-40B4-BE49-F238E27FC236}">
              <a16:creationId xmlns:a16="http://schemas.microsoft.com/office/drawing/2014/main" id="{2412A703-E169-5648-98C9-4285E9049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3390224">
          <a:off x="1409072" y="70767551"/>
          <a:ext cx="1213800" cy="2076237"/>
        </a:xfrm>
        <a:prstGeom prst="rect">
          <a:avLst/>
        </a:prstGeom>
      </xdr:spPr>
    </xdr:pic>
    <xdr:clientData/>
  </xdr:oneCellAnchor>
  <xdr:twoCellAnchor editAs="oneCell">
    <xdr:from>
      <xdr:col>1</xdr:col>
      <xdr:colOff>170745</xdr:colOff>
      <xdr:row>203</xdr:row>
      <xdr:rowOff>50161</xdr:rowOff>
    </xdr:from>
    <xdr:to>
      <xdr:col>1</xdr:col>
      <xdr:colOff>2895600</xdr:colOff>
      <xdr:row>206</xdr:row>
      <xdr:rowOff>279401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AF0CD49-3F32-F44D-88A1-FFE2E7953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51745" y="64096261"/>
          <a:ext cx="2724855" cy="2743839"/>
        </a:xfrm>
        <a:prstGeom prst="rect">
          <a:avLst/>
        </a:prstGeom>
      </xdr:spPr>
    </xdr:pic>
    <xdr:clientData/>
  </xdr:twoCellAnchor>
  <xdr:twoCellAnchor editAs="oneCell">
    <xdr:from>
      <xdr:col>1</xdr:col>
      <xdr:colOff>56449</xdr:colOff>
      <xdr:row>223</xdr:row>
      <xdr:rowOff>677338</xdr:rowOff>
    </xdr:from>
    <xdr:to>
      <xdr:col>1</xdr:col>
      <xdr:colOff>3019777</xdr:colOff>
      <xdr:row>227</xdr:row>
      <xdr:rowOff>310444</xdr:rowOff>
    </xdr:to>
    <xdr:pic>
      <xdr:nvPicPr>
        <xdr:cNvPr id="7" name="Рисунок 6">
          <a:hlinkClick xmlns:r="http://schemas.openxmlformats.org/officeDocument/2006/relationships" r:id="rId84"/>
          <a:extLst>
            <a:ext uri="{FF2B5EF4-FFF2-40B4-BE49-F238E27FC236}">
              <a16:creationId xmlns:a16="http://schemas.microsoft.com/office/drawing/2014/main" id="{D9AC3590-C3D6-654A-B70C-4ADC294F4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37449" y="81929116"/>
          <a:ext cx="2963328" cy="2963328"/>
        </a:xfrm>
        <a:prstGeom prst="rect">
          <a:avLst/>
        </a:prstGeom>
      </xdr:spPr>
    </xdr:pic>
    <xdr:clientData/>
  </xdr:twoCellAnchor>
  <xdr:twoCellAnchor editAs="oneCell">
    <xdr:from>
      <xdr:col>1</xdr:col>
      <xdr:colOff>56442</xdr:colOff>
      <xdr:row>231</xdr:row>
      <xdr:rowOff>592669</xdr:rowOff>
    </xdr:from>
    <xdr:to>
      <xdr:col>1</xdr:col>
      <xdr:colOff>3033889</xdr:colOff>
      <xdr:row>235</xdr:row>
      <xdr:rowOff>239893</xdr:rowOff>
    </xdr:to>
    <xdr:pic>
      <xdr:nvPicPr>
        <xdr:cNvPr id="46" name="Рисунок 45">
          <a:hlinkClick xmlns:r="http://schemas.openxmlformats.org/officeDocument/2006/relationships" r:id="rId84"/>
          <a:extLst>
            <a:ext uri="{FF2B5EF4-FFF2-40B4-BE49-F238E27FC236}">
              <a16:creationId xmlns:a16="http://schemas.microsoft.com/office/drawing/2014/main" id="{6123E050-6E63-E44A-9942-A22EB770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37442" y="88504891"/>
          <a:ext cx="2977447" cy="2977446"/>
        </a:xfrm>
        <a:prstGeom prst="rect">
          <a:avLst/>
        </a:prstGeom>
      </xdr:spPr>
    </xdr:pic>
    <xdr:clientData/>
  </xdr:twoCellAnchor>
  <xdr:twoCellAnchor editAs="oneCell">
    <xdr:from>
      <xdr:col>1</xdr:col>
      <xdr:colOff>299156</xdr:colOff>
      <xdr:row>218</xdr:row>
      <xdr:rowOff>70555</xdr:rowOff>
    </xdr:from>
    <xdr:to>
      <xdr:col>1</xdr:col>
      <xdr:colOff>2966156</xdr:colOff>
      <xdr:row>221</xdr:row>
      <xdr:rowOff>245532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880551B-559B-D64F-BE5F-6148D7C11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80156" y="75546655"/>
          <a:ext cx="2667000" cy="2689578"/>
        </a:xfrm>
        <a:prstGeom prst="rect">
          <a:avLst/>
        </a:prstGeom>
      </xdr:spPr>
    </xdr:pic>
    <xdr:clientData/>
  </xdr:twoCellAnchor>
  <xdr:twoCellAnchor editAs="oneCell">
    <xdr:from>
      <xdr:col>1</xdr:col>
      <xdr:colOff>155222</xdr:colOff>
      <xdr:row>525</xdr:row>
      <xdr:rowOff>197554</xdr:rowOff>
    </xdr:from>
    <xdr:to>
      <xdr:col>1</xdr:col>
      <xdr:colOff>3056466</xdr:colOff>
      <xdr:row>534</xdr:row>
      <xdr:rowOff>248354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90F85B6B-D568-8D45-97F8-2FF82E3A8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36222" y="175401110"/>
          <a:ext cx="2901244" cy="2844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253999</xdr:colOff>
      <xdr:row>78</xdr:row>
      <xdr:rowOff>112886</xdr:rowOff>
    </xdr:from>
    <xdr:to>
      <xdr:col>1</xdr:col>
      <xdr:colOff>2836332</xdr:colOff>
      <xdr:row>87</xdr:row>
      <xdr:rowOff>282219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DA88E9A8-3380-4244-9116-E00FD5F14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53999" y="23297442"/>
          <a:ext cx="2963333" cy="2963333"/>
        </a:xfrm>
        <a:prstGeom prst="rect">
          <a:avLst/>
        </a:prstGeom>
      </xdr:spPr>
    </xdr:pic>
    <xdr:clientData/>
  </xdr:twoCellAnchor>
  <xdr:twoCellAnchor editAs="oneCell">
    <xdr:from>
      <xdr:col>1</xdr:col>
      <xdr:colOff>479778</xdr:colOff>
      <xdr:row>38</xdr:row>
      <xdr:rowOff>127001</xdr:rowOff>
    </xdr:from>
    <xdr:to>
      <xdr:col>1</xdr:col>
      <xdr:colOff>2810367</xdr:colOff>
      <xdr:row>48</xdr:row>
      <xdr:rowOff>89122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3E63423A-AAFF-E54F-8C99-B4CACBF86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60778" y="11825112"/>
          <a:ext cx="2330589" cy="3066565"/>
        </a:xfrm>
        <a:prstGeom prst="rect">
          <a:avLst/>
        </a:prstGeom>
      </xdr:spPr>
    </xdr:pic>
    <xdr:clientData/>
  </xdr:twoCellAnchor>
  <xdr:oneCellAnchor>
    <xdr:from>
      <xdr:col>1</xdr:col>
      <xdr:colOff>1002706</xdr:colOff>
      <xdr:row>222</xdr:row>
      <xdr:rowOff>25735</xdr:rowOff>
    </xdr:from>
    <xdr:ext cx="1075876" cy="1238967"/>
    <xdr:pic>
      <xdr:nvPicPr>
        <xdr:cNvPr id="79" name="Рисунок 78">
          <a:extLst>
            <a:ext uri="{FF2B5EF4-FFF2-40B4-BE49-F238E27FC236}">
              <a16:creationId xmlns:a16="http://schemas.microsoft.com/office/drawing/2014/main" id="{898CA6C8-3D20-1349-996A-1FD0695CC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21326017">
          <a:off x="1383706" y="78854635"/>
          <a:ext cx="1075876" cy="1238967"/>
        </a:xfrm>
        <a:prstGeom prst="rect">
          <a:avLst/>
        </a:prstGeom>
      </xdr:spPr>
    </xdr:pic>
    <xdr:clientData/>
  </xdr:oneCellAnchor>
  <xdr:twoCellAnchor editAs="oneCell">
    <xdr:from>
      <xdr:col>0</xdr:col>
      <xdr:colOff>101600</xdr:colOff>
      <xdr:row>375</xdr:row>
      <xdr:rowOff>228600</xdr:rowOff>
    </xdr:from>
    <xdr:to>
      <xdr:col>1</xdr:col>
      <xdr:colOff>2133600</xdr:colOff>
      <xdr:row>383</xdr:row>
      <xdr:rowOff>203200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0026396-3F89-3746-9F80-BC7ED2DC6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01600" y="129730500"/>
          <a:ext cx="2413000" cy="2413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1409700</xdr:colOff>
      <xdr:row>377</xdr:row>
      <xdr:rowOff>190500</xdr:rowOff>
    </xdr:from>
    <xdr:to>
      <xdr:col>2</xdr:col>
      <xdr:colOff>215900</xdr:colOff>
      <xdr:row>384</xdr:row>
      <xdr:rowOff>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6EB5DD58-1517-8240-810B-6FF525F94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790700" y="130302000"/>
          <a:ext cx="1955800" cy="1943100"/>
        </a:xfrm>
        <a:prstGeom prst="rect">
          <a:avLst/>
        </a:prstGeom>
      </xdr:spPr>
    </xdr:pic>
    <xdr:clientData/>
  </xdr:twoCellAnchor>
  <xdr:twoCellAnchor editAs="oneCell">
    <xdr:from>
      <xdr:col>1</xdr:col>
      <xdr:colOff>1460500</xdr:colOff>
      <xdr:row>200</xdr:row>
      <xdr:rowOff>711548</xdr:rowOff>
    </xdr:from>
    <xdr:to>
      <xdr:col>2</xdr:col>
      <xdr:colOff>292100</xdr:colOff>
      <xdr:row>203</xdr:row>
      <xdr:rowOff>317500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9370C2B-C14D-AD4D-BCE5-CE603187C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841500" y="61138148"/>
          <a:ext cx="1981200" cy="1777652"/>
        </a:xfrm>
        <a:prstGeom prst="rect">
          <a:avLst/>
        </a:prstGeom>
      </xdr:spPr>
    </xdr:pic>
    <xdr:clientData/>
  </xdr:twoCellAnchor>
  <xdr:twoCellAnchor editAs="oneCell">
    <xdr:from>
      <xdr:col>1</xdr:col>
      <xdr:colOff>527289</xdr:colOff>
      <xdr:row>235</xdr:row>
      <xdr:rowOff>324556</xdr:rowOff>
    </xdr:from>
    <xdr:to>
      <xdr:col>1</xdr:col>
      <xdr:colOff>3005668</xdr:colOff>
      <xdr:row>238</xdr:row>
      <xdr:rowOff>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14007E2-3744-354D-B719-FBC5A2107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08289" y="91567000"/>
          <a:ext cx="2478379" cy="217311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227</xdr:row>
      <xdr:rowOff>804335</xdr:rowOff>
    </xdr:from>
    <xdr:to>
      <xdr:col>1</xdr:col>
      <xdr:colOff>3062112</xdr:colOff>
      <xdr:row>231</xdr:row>
      <xdr:rowOff>493892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12290A7F-2679-C249-947B-ED4B23535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423333" y="85386335"/>
          <a:ext cx="3019779" cy="3019779"/>
        </a:xfrm>
        <a:prstGeom prst="rect">
          <a:avLst/>
        </a:prstGeom>
      </xdr:spPr>
    </xdr:pic>
    <xdr:clientData/>
  </xdr:twoCellAnchor>
  <xdr:twoCellAnchor>
    <xdr:from>
      <xdr:col>3</xdr:col>
      <xdr:colOff>4528193</xdr:colOff>
      <xdr:row>7</xdr:row>
      <xdr:rowOff>226610</xdr:rowOff>
    </xdr:from>
    <xdr:to>
      <xdr:col>3</xdr:col>
      <xdr:colOff>4842806</xdr:colOff>
      <xdr:row>11</xdr:row>
      <xdr:rowOff>241408</xdr:rowOff>
    </xdr:to>
    <xdr:sp macro="" textlink="">
      <xdr:nvSpPr>
        <xdr:cNvPr id="85" name="Стрелка вниз 84">
          <a:extLst>
            <a:ext uri="{FF2B5EF4-FFF2-40B4-BE49-F238E27FC236}">
              <a16:creationId xmlns:a16="http://schemas.microsoft.com/office/drawing/2014/main" id="{31A994B5-EA59-5C48-A069-D1C097A4CF40}"/>
            </a:ext>
          </a:extLst>
        </xdr:cNvPr>
        <xdr:cNvSpPr/>
      </xdr:nvSpPr>
      <xdr:spPr>
        <a:xfrm rot="19628194">
          <a:off x="8690971" y="2808943"/>
          <a:ext cx="314613" cy="1369465"/>
        </a:xfrm>
        <a:prstGeom prst="down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14</xdr:col>
      <xdr:colOff>564444</xdr:colOff>
      <xdr:row>5</xdr:row>
      <xdr:rowOff>254001</xdr:rowOff>
    </xdr:from>
    <xdr:to>
      <xdr:col>14</xdr:col>
      <xdr:colOff>1142999</xdr:colOff>
      <xdr:row>8</xdr:row>
      <xdr:rowOff>325243</xdr:rowOff>
    </xdr:to>
    <xdr:sp macro="" textlink="">
      <xdr:nvSpPr>
        <xdr:cNvPr id="87" name="Стрелка вниз 86">
          <a:extLst>
            <a:ext uri="{FF2B5EF4-FFF2-40B4-BE49-F238E27FC236}">
              <a16:creationId xmlns:a16="http://schemas.microsoft.com/office/drawing/2014/main" id="{DF149224-3F62-DB4A-8143-E91EF6907402}"/>
            </a:ext>
          </a:extLst>
        </xdr:cNvPr>
        <xdr:cNvSpPr/>
      </xdr:nvSpPr>
      <xdr:spPr>
        <a:xfrm>
          <a:off x="16129000" y="2215445"/>
          <a:ext cx="578555" cy="988465"/>
        </a:xfrm>
        <a:prstGeom prst="down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50800</xdr:colOff>
      <xdr:row>42</xdr:row>
      <xdr:rowOff>50801</xdr:rowOff>
    </xdr:from>
    <xdr:to>
      <xdr:col>10</xdr:col>
      <xdr:colOff>213563</xdr:colOff>
      <xdr:row>47</xdr:row>
      <xdr:rowOff>190501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700395F1-021C-364B-9E02-691FFEE3F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319000" y="12687301"/>
          <a:ext cx="2613863" cy="1651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203200</xdr:colOff>
      <xdr:row>47</xdr:row>
      <xdr:rowOff>50800</xdr:rowOff>
    </xdr:from>
    <xdr:to>
      <xdr:col>1</xdr:col>
      <xdr:colOff>2070100</xdr:colOff>
      <xdr:row>53</xdr:row>
      <xdr:rowOff>87847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0738927-E7FF-4348-8DC7-69F30441E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6248400"/>
          <a:ext cx="1866900" cy="1865847"/>
        </a:xfrm>
        <a:prstGeom prst="rect">
          <a:avLst/>
        </a:prstGeom>
      </xdr:spPr>
    </xdr:pic>
    <xdr:clientData/>
  </xdr:twoCellAnchor>
  <xdr:twoCellAnchor editAs="oneCell">
    <xdr:from>
      <xdr:col>1</xdr:col>
      <xdr:colOff>1028700</xdr:colOff>
      <xdr:row>40</xdr:row>
      <xdr:rowOff>211088</xdr:rowOff>
    </xdr:from>
    <xdr:to>
      <xdr:col>1</xdr:col>
      <xdr:colOff>2832100</xdr:colOff>
      <xdr:row>48</xdr:row>
      <xdr:rowOff>101599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8673C261-ED91-3E44-8186-769CCF639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06500" y="3982988"/>
          <a:ext cx="1803400" cy="2379711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42</xdr:row>
      <xdr:rowOff>0</xdr:rowOff>
    </xdr:from>
    <xdr:to>
      <xdr:col>7</xdr:col>
      <xdr:colOff>571501</xdr:colOff>
      <xdr:row>47</xdr:row>
      <xdr:rowOff>139701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B999BE8C-41D1-C444-8979-146FEC8E7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731501" y="8064500"/>
          <a:ext cx="1409700" cy="1651001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</xdr:row>
      <xdr:rowOff>0</xdr:rowOff>
    </xdr:from>
    <xdr:to>
      <xdr:col>9</xdr:col>
      <xdr:colOff>38939</xdr:colOff>
      <xdr:row>30</xdr:row>
      <xdr:rowOff>139700</xdr:rowOff>
    </xdr:to>
    <xdr:pic>
      <xdr:nvPicPr>
        <xdr:cNvPr id="9" name="Рисунок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FA9A03D-CC9A-0949-B619-3189EE13E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17200" y="749300"/>
          <a:ext cx="2248739" cy="34798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30</xdr:row>
      <xdr:rowOff>105122</xdr:rowOff>
    </xdr:from>
    <xdr:to>
      <xdr:col>8</xdr:col>
      <xdr:colOff>660400</xdr:colOff>
      <xdr:row>41</xdr:row>
      <xdr:rowOff>120142</xdr:rowOff>
    </xdr:to>
    <xdr:pic>
      <xdr:nvPicPr>
        <xdr:cNvPr id="10" name="Рисунок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BDFD9F6-F6EE-F44B-B4EA-A5E45E4C4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91800" y="4486622"/>
          <a:ext cx="2197100" cy="336782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241300</xdr:rowOff>
    </xdr:from>
    <xdr:to>
      <xdr:col>9</xdr:col>
      <xdr:colOff>530579</xdr:colOff>
      <xdr:row>8</xdr:row>
      <xdr:rowOff>322844</xdr:rowOff>
    </xdr:to>
    <xdr:pic>
      <xdr:nvPicPr>
        <xdr:cNvPr id="12" name="Рисунок 11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D023B34-86B1-0349-A3E4-AB3C58DF6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31500" y="990600"/>
          <a:ext cx="2765779" cy="3574044"/>
        </a:xfrm>
        <a:prstGeom prst="rect">
          <a:avLst/>
        </a:prstGeom>
      </xdr:spPr>
    </xdr:pic>
    <xdr:clientData/>
  </xdr:twoCellAnchor>
  <xdr:twoCellAnchor editAs="oneCell">
    <xdr:from>
      <xdr:col>1</xdr:col>
      <xdr:colOff>608710</xdr:colOff>
      <xdr:row>1</xdr:row>
      <xdr:rowOff>238915</xdr:rowOff>
    </xdr:from>
    <xdr:to>
      <xdr:col>1</xdr:col>
      <xdr:colOff>1387702</xdr:colOff>
      <xdr:row>6</xdr:row>
      <xdr:rowOff>110161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4DD65AF2-0560-FD44-9534-A201E143F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13788277">
          <a:off x="-86767" y="1302692"/>
          <a:ext cx="2525546" cy="778992"/>
        </a:xfrm>
        <a:prstGeom prst="rect">
          <a:avLst/>
        </a:prstGeom>
      </xdr:spPr>
    </xdr:pic>
    <xdr:clientData/>
  </xdr:twoCellAnchor>
  <xdr:oneCellAnchor>
    <xdr:from>
      <xdr:col>0</xdr:col>
      <xdr:colOff>88899</xdr:colOff>
      <xdr:row>6</xdr:row>
      <xdr:rowOff>292100</xdr:rowOff>
    </xdr:from>
    <xdr:ext cx="3115231" cy="1917700"/>
    <xdr:pic>
      <xdr:nvPicPr>
        <xdr:cNvPr id="14" name="Рисунок 13">
          <a:extLst>
            <a:ext uri="{FF2B5EF4-FFF2-40B4-BE49-F238E27FC236}">
              <a16:creationId xmlns:a16="http://schemas.microsoft.com/office/drawing/2014/main" id="{7138154F-2E3C-0646-9E13-8423E33AD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8899" y="3136900"/>
          <a:ext cx="3115231" cy="1917700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13</xdr:row>
      <xdr:rowOff>0</xdr:rowOff>
    </xdr:from>
    <xdr:to>
      <xdr:col>1</xdr:col>
      <xdr:colOff>2187225</xdr:colOff>
      <xdr:row>16</xdr:row>
      <xdr:rowOff>91724</xdr:rowOff>
    </xdr:to>
    <xdr:pic>
      <xdr:nvPicPr>
        <xdr:cNvPr id="15" name="Рисунок 1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4E7FE9E0-7A33-9C43-A095-35B1426F8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7800" y="7734300"/>
          <a:ext cx="2187225" cy="2187224"/>
        </a:xfrm>
        <a:prstGeom prst="rect">
          <a:avLst/>
        </a:prstGeom>
      </xdr:spPr>
    </xdr:pic>
    <xdr:clientData/>
  </xdr:twoCellAnchor>
  <xdr:twoCellAnchor editAs="oneCell">
    <xdr:from>
      <xdr:col>1</xdr:col>
      <xdr:colOff>1130300</xdr:colOff>
      <xdr:row>16</xdr:row>
      <xdr:rowOff>279400</xdr:rowOff>
    </xdr:from>
    <xdr:to>
      <xdr:col>1</xdr:col>
      <xdr:colOff>2963333</xdr:colOff>
      <xdr:row>18</xdr:row>
      <xdr:rowOff>489656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D71A4D18-89A5-5A46-885B-E5A9701D3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8100" y="10109200"/>
          <a:ext cx="1833033" cy="1607256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10</xdr:row>
      <xdr:rowOff>0</xdr:rowOff>
    </xdr:from>
    <xdr:to>
      <xdr:col>9</xdr:col>
      <xdr:colOff>495300</xdr:colOff>
      <xdr:row>13</xdr:row>
      <xdr:rowOff>635000</xdr:rowOff>
    </xdr:to>
    <xdr:pic>
      <xdr:nvPicPr>
        <xdr:cNvPr id="17" name="Рисунок 16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A156817D-7377-694A-BFDA-8C5914A51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31500" y="5638800"/>
          <a:ext cx="2730500" cy="27305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14</xdr:row>
      <xdr:rowOff>203200</xdr:rowOff>
    </xdr:from>
    <xdr:to>
      <xdr:col>9</xdr:col>
      <xdr:colOff>596900</xdr:colOff>
      <xdr:row>18</xdr:row>
      <xdr:rowOff>241300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6072F81-F6D8-F341-A153-2104A140A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31500" y="8636000"/>
          <a:ext cx="2832100" cy="28321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27</xdr:row>
      <xdr:rowOff>23002</xdr:rowOff>
    </xdr:from>
    <xdr:to>
      <xdr:col>1</xdr:col>
      <xdr:colOff>2984501</xdr:colOff>
      <xdr:row>36</xdr:row>
      <xdr:rowOff>285043</xdr:rowOff>
    </xdr:to>
    <xdr:pic>
      <xdr:nvPicPr>
        <xdr:cNvPr id="19" name="Рисунок 1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B919925-2B44-2746-8BE9-F3DBFDF7D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54001" y="14374002"/>
          <a:ext cx="2908300" cy="30052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76200</xdr:rowOff>
    </xdr:from>
    <xdr:to>
      <xdr:col>1</xdr:col>
      <xdr:colOff>1549400</xdr:colOff>
      <xdr:row>43</xdr:row>
      <xdr:rowOff>150738</xdr:rowOff>
    </xdr:to>
    <xdr:pic>
      <xdr:nvPicPr>
        <xdr:cNvPr id="11" name="Рисунок 1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5BC7E90-4B91-F345-91AB-CE5E9FF6F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6865600"/>
          <a:ext cx="1727200" cy="237323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vmlDrawing" Target="../drawings/vmlDrawing1.vml"/><Relationship Id="rId3" Type="http://schemas.openxmlformats.org/officeDocument/2006/relationships/hyperlink" Target="https://opt.rusfishka.ru/" TargetMode="External"/><Relationship Id="rId7" Type="http://schemas.openxmlformats.org/officeDocument/2006/relationships/drawing" Target="../drawings/drawing1.xml"/><Relationship Id="rId2" Type="http://schemas.openxmlformats.org/officeDocument/2006/relationships/hyperlink" Target="https://youtu.be/QwROOp-D8EY" TargetMode="External"/><Relationship Id="rId1" Type="http://schemas.openxmlformats.org/officeDocument/2006/relationships/hyperlink" Target="https://youtu.be/QwROOp-D8EY" TargetMode="External"/><Relationship Id="rId6" Type="http://schemas.openxmlformats.org/officeDocument/2006/relationships/hyperlink" Target="https://rusfishka.ru/download-" TargetMode="External"/><Relationship Id="rId5" Type="http://schemas.openxmlformats.org/officeDocument/2006/relationships/hyperlink" Target="mailto:rusfishka@mail.ru" TargetMode="External"/><Relationship Id="rId4" Type="http://schemas.openxmlformats.org/officeDocument/2006/relationships/hyperlink" Target="http://www.rusfishka.ru/" TargetMode="External"/><Relationship Id="rId9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hyperlink" Target="https://opt.rusfishka.ru/" TargetMode="External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hyperlink" Target="http://www.transit-tk.ru/home/tarify-i-ceny" TargetMode="External"/><Relationship Id="rId2" Type="http://schemas.openxmlformats.org/officeDocument/2006/relationships/hyperlink" Target="http://www.rtk-bazis.ru/main.html" TargetMode="External"/><Relationship Id="rId1" Type="http://schemas.openxmlformats.org/officeDocument/2006/relationships/hyperlink" Target="mailto:9695225@mail.ru" TargetMode="External"/><Relationship Id="rId6" Type="http://schemas.openxmlformats.org/officeDocument/2006/relationships/hyperlink" Target="https://tk-kit.com/order-one" TargetMode="External"/><Relationship Id="rId5" Type="http://schemas.openxmlformats.org/officeDocument/2006/relationships/hyperlink" Target="http://www.baikalsr.ru/" TargetMode="External"/><Relationship Id="rId4" Type="http://schemas.openxmlformats.org/officeDocument/2006/relationships/hyperlink" Target="http://www.dellin.ru/services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F5F968-44F3-2347-BDDA-3A884B17D28E}">
  <sheetPr codeName="Лист1">
    <pageSetUpPr fitToPage="1"/>
  </sheetPr>
  <dimension ref="A1:R1118"/>
  <sheetViews>
    <sheetView tabSelected="1" zoomScale="90" zoomScaleNormal="90" workbookViewId="0">
      <pane xSplit="5" ySplit="11" topLeftCell="F12" activePane="bottomRight" state="frozen"/>
      <selection pane="topRight" activeCell="F1" sqref="F1"/>
      <selection pane="bottomLeft" activeCell="A12" sqref="A12"/>
      <selection pane="bottomRight" activeCell="E14" sqref="E14"/>
    </sheetView>
  </sheetViews>
  <sheetFormatPr baseColWidth="10" defaultRowHeight="19"/>
  <cols>
    <col min="1" max="1" width="6" customWidth="1"/>
    <col min="2" max="2" width="49.59765625" customWidth="1"/>
    <col min="3" max="3" width="10" style="191" customWidth="1"/>
    <col min="4" max="4" width="77.19921875" style="1" customWidth="1"/>
    <col min="5" max="5" width="11" customWidth="1"/>
    <col min="6" max="6" width="9.796875" customWidth="1"/>
    <col min="7" max="7" width="9.19921875" style="42" customWidth="1"/>
    <col min="8" max="8" width="8.796875" style="3" customWidth="1"/>
    <col min="9" max="9" width="7.59765625" style="3" customWidth="1"/>
    <col min="10" max="10" width="7.796875" style="3" customWidth="1"/>
    <col min="11" max="11" width="14" style="2" customWidth="1"/>
    <col min="12" max="12" width="13" style="3" customWidth="1"/>
    <col min="13" max="13" width="21" style="42" customWidth="1"/>
    <col min="14" max="14" width="14.796875" style="244" customWidth="1"/>
    <col min="15" max="15" width="32" style="244" customWidth="1"/>
    <col min="16" max="16" width="0.19921875" style="52" customWidth="1"/>
    <col min="17" max="17" width="0.19921875" style="53" customWidth="1"/>
    <col min="18" max="18" width="0.19921875" style="52" customWidth="1"/>
    <col min="19" max="19" width="15.59765625" customWidth="1"/>
  </cols>
  <sheetData>
    <row r="1" spans="1:18" ht="31" customHeight="1" thickBot="1">
      <c r="A1" s="43"/>
      <c r="B1" s="43"/>
      <c r="C1" s="274" t="s">
        <v>1204</v>
      </c>
      <c r="D1" s="275"/>
      <c r="E1" s="269" t="s">
        <v>909</v>
      </c>
      <c r="F1" s="270"/>
      <c r="G1" s="270"/>
      <c r="H1" s="270"/>
      <c r="I1" s="270"/>
      <c r="J1" s="270"/>
      <c r="K1" s="270"/>
      <c r="L1" s="270"/>
      <c r="M1" s="271"/>
    </row>
    <row r="2" spans="1:18" ht="35" customHeight="1" thickBot="1">
      <c r="A2" s="43"/>
      <c r="B2" s="43"/>
      <c r="C2" s="206">
        <f>SUMIF(R$12:R$1124,8,E$12:E$1124)</f>
        <v>0</v>
      </c>
      <c r="D2" s="218" t="s">
        <v>1115</v>
      </c>
      <c r="E2" s="289" t="s">
        <v>903</v>
      </c>
      <c r="F2" s="289"/>
      <c r="G2" s="289"/>
      <c r="H2" s="289"/>
      <c r="I2" s="289"/>
      <c r="J2" s="290"/>
      <c r="K2" s="279" t="s">
        <v>993</v>
      </c>
      <c r="L2" s="280"/>
      <c r="M2" s="281"/>
    </row>
    <row r="3" spans="1:18" ht="28" customHeight="1" thickBot="1">
      <c r="A3" s="74">
        <f>SUMIF(R$12:R$1124,1,E$12:E$1124)</f>
        <v>0</v>
      </c>
      <c r="B3" s="195" t="s">
        <v>336</v>
      </c>
      <c r="C3" s="207">
        <f>SUMIF(R$12:R$1124,10,E$12:E$1124)</f>
        <v>0</v>
      </c>
      <c r="D3" s="193" t="s">
        <v>326</v>
      </c>
      <c r="E3" s="291" t="s">
        <v>904</v>
      </c>
      <c r="F3" s="291"/>
      <c r="G3" s="291"/>
      <c r="H3" s="291"/>
      <c r="I3" s="291"/>
      <c r="J3" s="292"/>
      <c r="K3" s="282" t="s">
        <v>995</v>
      </c>
      <c r="L3" s="283"/>
      <c r="M3" s="284"/>
    </row>
    <row r="4" spans="1:18" ht="28" customHeight="1" thickBot="1">
      <c r="A4" s="75">
        <f>SUMIF(R$12:R$1124,2,E$12:E$1124)</f>
        <v>0</v>
      </c>
      <c r="B4" s="196" t="s">
        <v>323</v>
      </c>
      <c r="C4" s="207">
        <f>SUMIF(R$12:R$1124,11,E$12:E$1124)</f>
        <v>0</v>
      </c>
      <c r="D4" s="193" t="s">
        <v>327</v>
      </c>
      <c r="E4" s="199" t="s">
        <v>992</v>
      </c>
      <c r="F4" s="183"/>
      <c r="G4" s="184"/>
      <c r="H4" s="185"/>
      <c r="I4" s="185"/>
      <c r="J4" s="183"/>
      <c r="K4" s="181"/>
      <c r="L4" s="180"/>
      <c r="M4" s="182"/>
    </row>
    <row r="5" spans="1:18" ht="32" customHeight="1" thickBot="1">
      <c r="A5" s="75">
        <f>SUMIF(R$12:R$1124,4,E$12:E$1124)</f>
        <v>0</v>
      </c>
      <c r="B5" s="197" t="s">
        <v>846</v>
      </c>
      <c r="C5" s="207">
        <f>SUMIF(R$12:R$1124,12,E$12:E$1124)</f>
        <v>0</v>
      </c>
      <c r="D5" s="193" t="s">
        <v>328</v>
      </c>
      <c r="E5" s="302" t="s">
        <v>994</v>
      </c>
      <c r="F5" s="302"/>
      <c r="G5" s="302"/>
      <c r="H5" s="302"/>
      <c r="I5" s="302"/>
      <c r="J5" s="302"/>
      <c r="K5" s="302"/>
      <c r="L5" s="302"/>
      <c r="M5" s="303"/>
      <c r="P5" s="81"/>
    </row>
    <row r="6" spans="1:18" ht="26" customHeight="1" thickBot="1">
      <c r="A6" s="75">
        <f>SUMIF(R$12:R$1124,3,E$12:E$1124)</f>
        <v>0</v>
      </c>
      <c r="B6" s="198" t="s">
        <v>884</v>
      </c>
      <c r="C6" s="207">
        <f>SUMIF(R$12:R$1124,15,E$12:E$1124)</f>
        <v>0</v>
      </c>
      <c r="D6" s="219" t="s">
        <v>892</v>
      </c>
      <c r="K6" s="82"/>
      <c r="P6" s="81"/>
    </row>
    <row r="7" spans="1:18" ht="23" customHeight="1" thickBot="1">
      <c r="A7" s="75">
        <f>SUMIF(R$12:R$1124,5,E$12:E$1124)</f>
        <v>0</v>
      </c>
      <c r="B7" s="196" t="s">
        <v>321</v>
      </c>
      <c r="C7" s="207">
        <f>SUMIF(R$12:R$1124,13,E$12:E$1124)</f>
        <v>0</v>
      </c>
      <c r="D7" s="193" t="s">
        <v>329</v>
      </c>
      <c r="E7" s="200">
        <f>SUMPRODUCT($G12:$G1138,Q12:Q1138)</f>
        <v>0</v>
      </c>
      <c r="F7" s="86" t="s">
        <v>339</v>
      </c>
      <c r="G7" s="84"/>
      <c r="H7" s="293" t="s">
        <v>898</v>
      </c>
      <c r="I7" s="294"/>
      <c r="J7" s="171">
        <f>SUMIF(J12:J1138,J12,E12:E1138)</f>
        <v>0</v>
      </c>
      <c r="K7" s="80"/>
    </row>
    <row r="8" spans="1:18" ht="23" customHeight="1" thickBot="1">
      <c r="A8" s="75">
        <f>SUMIF(R$12:R$1124,6,E$12:E$1124)</f>
        <v>0</v>
      </c>
      <c r="B8" s="196" t="s">
        <v>322</v>
      </c>
      <c r="C8" s="207">
        <f>SUMIF(R$12:R$1124,14,E$12:E$1124)</f>
        <v>0</v>
      </c>
      <c r="D8" s="193" t="s">
        <v>330</v>
      </c>
      <c r="E8" s="201">
        <f>SUMPRODUCT($G12:$G1138,P12:P1138)</f>
        <v>0</v>
      </c>
      <c r="F8" s="85" t="s">
        <v>906</v>
      </c>
      <c r="G8" s="84"/>
      <c r="H8" s="179" t="s">
        <v>988</v>
      </c>
      <c r="I8" s="295">
        <f>SUMIF(J12:J1138,J89,I12:I1138)</f>
        <v>0</v>
      </c>
      <c r="J8" s="296"/>
      <c r="K8" s="80"/>
      <c r="P8" s="50"/>
    </row>
    <row r="9" spans="1:18" ht="31" customHeight="1" thickBot="1">
      <c r="A9" s="75">
        <f>SUMIF(R$12:R$1124,7,E$12:E$1124)</f>
        <v>0</v>
      </c>
      <c r="B9" s="196" t="s">
        <v>847</v>
      </c>
      <c r="C9" s="208">
        <f>SUMIF(R$12:R$1124,16,E$12:E$1124)</f>
        <v>0</v>
      </c>
      <c r="D9" s="220" t="s">
        <v>1116</v>
      </c>
      <c r="E9" s="210">
        <f>COUNT(E12:E1138)</f>
        <v>0</v>
      </c>
      <c r="F9" s="211" t="s">
        <v>905</v>
      </c>
      <c r="G9" s="84"/>
      <c r="H9" s="83"/>
      <c r="I9" s="83"/>
      <c r="J9" s="83"/>
      <c r="K9" s="122">
        <v>-0.2</v>
      </c>
      <c r="L9" s="300" t="s">
        <v>907</v>
      </c>
      <c r="M9" s="262">
        <f>SUM(M12:M1138)</f>
        <v>0</v>
      </c>
      <c r="N9" s="266" t="s">
        <v>1193</v>
      </c>
      <c r="P9" s="50"/>
    </row>
    <row r="10" spans="1:18" ht="34" customHeight="1" thickBot="1">
      <c r="A10" s="76">
        <f>SUMIF(R$12:R$1124,9,E$12:E$1124)</f>
        <v>0</v>
      </c>
      <c r="B10" s="192" t="s">
        <v>848</v>
      </c>
      <c r="C10" s="212" t="s">
        <v>333</v>
      </c>
      <c r="D10" s="209" t="s">
        <v>893</v>
      </c>
      <c r="E10" s="287" t="s">
        <v>899</v>
      </c>
      <c r="F10" s="285" t="s">
        <v>900</v>
      </c>
      <c r="G10" s="119" t="s">
        <v>901</v>
      </c>
      <c r="H10" s="120" t="s">
        <v>897</v>
      </c>
      <c r="I10" s="120" t="s">
        <v>910</v>
      </c>
      <c r="J10" s="120" t="s">
        <v>902</v>
      </c>
      <c r="K10" s="121" t="s">
        <v>896</v>
      </c>
      <c r="L10" s="301"/>
      <c r="M10" s="263" t="s">
        <v>844</v>
      </c>
      <c r="N10" s="264" t="s">
        <v>1194</v>
      </c>
      <c r="O10" s="261" t="s">
        <v>1189</v>
      </c>
    </row>
    <row r="11" spans="1:18" ht="18" customHeight="1" thickBot="1">
      <c r="A11" s="174" t="s">
        <v>986</v>
      </c>
      <c r="B11" s="174"/>
      <c r="C11" s="213">
        <v>1</v>
      </c>
      <c r="D11" s="172" t="s">
        <v>924</v>
      </c>
      <c r="E11" s="288"/>
      <c r="F11" s="286"/>
      <c r="G11" s="87"/>
      <c r="H11" s="88"/>
      <c r="I11" s="88"/>
      <c r="J11" s="89"/>
      <c r="K11" s="90"/>
      <c r="L11" s="91"/>
      <c r="M11" s="92"/>
      <c r="N11" s="265" t="s">
        <v>1195</v>
      </c>
      <c r="O11" s="245"/>
      <c r="P11" s="50" t="s">
        <v>338</v>
      </c>
      <c r="Q11" s="53" t="s">
        <v>337</v>
      </c>
      <c r="R11" s="52" t="s">
        <v>845</v>
      </c>
    </row>
    <row r="12" spans="1:18" ht="24" customHeight="1">
      <c r="A12" s="60">
        <v>1</v>
      </c>
      <c r="B12" s="58"/>
      <c r="C12" s="214">
        <v>89</v>
      </c>
      <c r="D12" s="125" t="s">
        <v>1</v>
      </c>
      <c r="E12" s="123"/>
      <c r="F12" s="167">
        <v>15</v>
      </c>
      <c r="G12" s="94" t="str">
        <f t="shared" ref="G12:G80" si="0">IF(E12="","",E12*F12)</f>
        <v/>
      </c>
      <c r="H12" s="95"/>
      <c r="I12" s="96" t="str">
        <f t="shared" ref="I12" si="1">IF(E12="","",E12)</f>
        <v/>
      </c>
      <c r="J12" s="97" t="s">
        <v>894</v>
      </c>
      <c r="K12" s="114">
        <f t="shared" ref="K12:K79" si="2">L12*(1+K$9)</f>
        <v>38.400000000000006</v>
      </c>
      <c r="L12" s="109">
        <v>48</v>
      </c>
      <c r="M12" s="98" t="str">
        <f t="shared" ref="M12:M13" si="3">IF(E12="","",G12*K12)</f>
        <v/>
      </c>
      <c r="P12" s="50">
        <v>0.7</v>
      </c>
      <c r="Q12" s="54">
        <v>1.008E-3</v>
      </c>
      <c r="R12" s="52">
        <v>1</v>
      </c>
    </row>
    <row r="13" spans="1:18" ht="24" customHeight="1" thickBot="1">
      <c r="A13" s="57">
        <v>2</v>
      </c>
      <c r="B13" s="58"/>
      <c r="C13" s="215">
        <v>90</v>
      </c>
      <c r="D13" s="126" t="s">
        <v>2</v>
      </c>
      <c r="E13" s="124"/>
      <c r="F13" s="168">
        <v>15</v>
      </c>
      <c r="G13" s="77" t="str">
        <f t="shared" si="0"/>
        <v/>
      </c>
      <c r="H13" s="78"/>
      <c r="I13" s="79" t="str">
        <f>IF(E13="","",E13)</f>
        <v/>
      </c>
      <c r="J13" s="93" t="s">
        <v>894</v>
      </c>
      <c r="K13" s="115">
        <f t="shared" si="2"/>
        <v>38.400000000000006</v>
      </c>
      <c r="L13" s="110">
        <v>48</v>
      </c>
      <c r="M13" s="99" t="str">
        <f t="shared" si="3"/>
        <v/>
      </c>
      <c r="P13" s="50">
        <v>0.7</v>
      </c>
      <c r="Q13" s="54">
        <v>1.008E-3</v>
      </c>
      <c r="R13" s="52">
        <v>1</v>
      </c>
    </row>
    <row r="14" spans="1:18" ht="24" customHeight="1">
      <c r="A14" s="57">
        <v>3</v>
      </c>
      <c r="B14" s="58"/>
      <c r="C14" s="216">
        <v>1418</v>
      </c>
      <c r="D14" s="128" t="s">
        <v>3</v>
      </c>
      <c r="E14" s="123"/>
      <c r="F14" s="159">
        <v>10</v>
      </c>
      <c r="G14" s="160" t="str">
        <f t="shared" si="0"/>
        <v/>
      </c>
      <c r="H14" s="161"/>
      <c r="I14" s="162" t="str">
        <f t="shared" ref="I14:I81" si="4">IF(E14="","",E14)</f>
        <v/>
      </c>
      <c r="J14" s="163" t="s">
        <v>894</v>
      </c>
      <c r="K14" s="164">
        <f t="shared" si="2"/>
        <v>60</v>
      </c>
      <c r="L14" s="165">
        <v>75</v>
      </c>
      <c r="M14" s="166" t="str">
        <f t="shared" ref="M14:M82" si="5">IF(E14="","",G14*K14)</f>
        <v/>
      </c>
      <c r="P14" s="50">
        <v>1</v>
      </c>
      <c r="Q14" s="54">
        <v>2E-3</v>
      </c>
      <c r="R14" s="52">
        <v>1</v>
      </c>
    </row>
    <row r="15" spans="1:18" ht="24" customHeight="1">
      <c r="A15" s="57">
        <v>4</v>
      </c>
      <c r="B15" s="58"/>
      <c r="C15" s="217">
        <v>1419</v>
      </c>
      <c r="D15" s="129" t="s">
        <v>4</v>
      </c>
      <c r="E15" s="124"/>
      <c r="F15" s="157">
        <v>10</v>
      </c>
      <c r="G15" s="77" t="str">
        <f t="shared" si="0"/>
        <v/>
      </c>
      <c r="H15" s="78"/>
      <c r="I15" s="79" t="str">
        <f t="shared" si="4"/>
        <v/>
      </c>
      <c r="J15" s="93" t="s">
        <v>894</v>
      </c>
      <c r="K15" s="116">
        <f t="shared" si="2"/>
        <v>60</v>
      </c>
      <c r="L15" s="111">
        <v>75</v>
      </c>
      <c r="M15" s="99" t="str">
        <f t="shared" si="5"/>
        <v/>
      </c>
      <c r="P15" s="50">
        <v>1</v>
      </c>
      <c r="Q15" s="54">
        <v>2E-3</v>
      </c>
      <c r="R15" s="52">
        <v>1</v>
      </c>
    </row>
    <row r="16" spans="1:18" ht="24" customHeight="1">
      <c r="A16" s="57">
        <v>5</v>
      </c>
      <c r="B16" s="58"/>
      <c r="C16" s="217">
        <v>1421</v>
      </c>
      <c r="D16" s="129" t="s">
        <v>340</v>
      </c>
      <c r="E16" s="124"/>
      <c r="F16" s="157">
        <v>10</v>
      </c>
      <c r="G16" s="77" t="str">
        <f t="shared" si="0"/>
        <v/>
      </c>
      <c r="H16" s="78"/>
      <c r="I16" s="79" t="str">
        <f t="shared" si="4"/>
        <v/>
      </c>
      <c r="J16" s="93" t="s">
        <v>894</v>
      </c>
      <c r="K16" s="116">
        <f t="shared" si="2"/>
        <v>60</v>
      </c>
      <c r="L16" s="111">
        <v>75</v>
      </c>
      <c r="M16" s="99" t="str">
        <f t="shared" si="5"/>
        <v/>
      </c>
      <c r="P16" s="50">
        <v>1</v>
      </c>
      <c r="Q16" s="54">
        <v>2E-3</v>
      </c>
      <c r="R16" s="52">
        <v>1</v>
      </c>
    </row>
    <row r="17" spans="1:18" ht="24" customHeight="1">
      <c r="A17" s="57">
        <v>6</v>
      </c>
      <c r="B17" s="58"/>
      <c r="C17" s="217">
        <v>1420</v>
      </c>
      <c r="D17" s="129" t="s">
        <v>5</v>
      </c>
      <c r="E17" s="124"/>
      <c r="F17" s="157">
        <v>10</v>
      </c>
      <c r="G17" s="77" t="str">
        <f t="shared" si="0"/>
        <v/>
      </c>
      <c r="H17" s="78"/>
      <c r="I17" s="79" t="str">
        <f t="shared" si="4"/>
        <v/>
      </c>
      <c r="J17" s="93" t="s">
        <v>894</v>
      </c>
      <c r="K17" s="116">
        <f t="shared" si="2"/>
        <v>60</v>
      </c>
      <c r="L17" s="111">
        <v>75</v>
      </c>
      <c r="M17" s="99" t="str">
        <f t="shared" si="5"/>
        <v/>
      </c>
      <c r="P17" s="50">
        <v>1</v>
      </c>
      <c r="Q17" s="54">
        <v>2E-3</v>
      </c>
      <c r="R17" s="52">
        <v>1</v>
      </c>
    </row>
    <row r="18" spans="1:18" ht="24" customHeight="1">
      <c r="A18" s="57">
        <v>7</v>
      </c>
      <c r="B18" s="58"/>
      <c r="C18" s="217">
        <v>1422</v>
      </c>
      <c r="D18" s="129" t="s">
        <v>341</v>
      </c>
      <c r="E18" s="124"/>
      <c r="F18" s="157">
        <v>10</v>
      </c>
      <c r="G18" s="77" t="str">
        <f t="shared" si="0"/>
        <v/>
      </c>
      <c r="H18" s="78"/>
      <c r="I18" s="79" t="str">
        <f t="shared" si="4"/>
        <v/>
      </c>
      <c r="J18" s="93" t="s">
        <v>894</v>
      </c>
      <c r="K18" s="116">
        <f t="shared" si="2"/>
        <v>60</v>
      </c>
      <c r="L18" s="111">
        <v>75</v>
      </c>
      <c r="M18" s="99" t="str">
        <f t="shared" si="5"/>
        <v/>
      </c>
      <c r="P18" s="50">
        <v>1</v>
      </c>
      <c r="Q18" s="54">
        <v>2E-3</v>
      </c>
      <c r="R18" s="52">
        <v>1</v>
      </c>
    </row>
    <row r="19" spans="1:18" ht="24" customHeight="1">
      <c r="A19" s="57">
        <v>8</v>
      </c>
      <c r="B19" s="58"/>
      <c r="C19" s="217">
        <v>81</v>
      </c>
      <c r="D19" s="126" t="s">
        <v>6</v>
      </c>
      <c r="E19" s="124"/>
      <c r="F19" s="157">
        <v>10</v>
      </c>
      <c r="G19" s="77" t="str">
        <f t="shared" si="0"/>
        <v/>
      </c>
      <c r="H19" s="78"/>
      <c r="I19" s="79" t="str">
        <f t="shared" si="4"/>
        <v/>
      </c>
      <c r="J19" s="93" t="s">
        <v>894</v>
      </c>
      <c r="K19" s="116">
        <f t="shared" si="2"/>
        <v>60</v>
      </c>
      <c r="L19" s="111">
        <v>75</v>
      </c>
      <c r="M19" s="99" t="str">
        <f t="shared" si="5"/>
        <v/>
      </c>
      <c r="P19" s="50">
        <v>1</v>
      </c>
      <c r="Q19" s="54">
        <v>2E-3</v>
      </c>
      <c r="R19" s="52">
        <v>1</v>
      </c>
    </row>
    <row r="20" spans="1:18" ht="24" customHeight="1">
      <c r="A20" s="57">
        <v>9</v>
      </c>
      <c r="B20" s="58"/>
      <c r="C20" s="217">
        <v>82</v>
      </c>
      <c r="D20" s="126" t="s">
        <v>7</v>
      </c>
      <c r="E20" s="124"/>
      <c r="F20" s="157">
        <v>10</v>
      </c>
      <c r="G20" s="77" t="str">
        <f t="shared" si="0"/>
        <v/>
      </c>
      <c r="H20" s="78"/>
      <c r="I20" s="79" t="str">
        <f t="shared" si="4"/>
        <v/>
      </c>
      <c r="J20" s="93" t="s">
        <v>894</v>
      </c>
      <c r="K20" s="116">
        <f t="shared" si="2"/>
        <v>60</v>
      </c>
      <c r="L20" s="111">
        <v>75</v>
      </c>
      <c r="M20" s="99" t="str">
        <f t="shared" si="5"/>
        <v/>
      </c>
      <c r="P20" s="50">
        <v>1</v>
      </c>
      <c r="Q20" s="54">
        <v>2E-3</v>
      </c>
      <c r="R20" s="52">
        <v>1</v>
      </c>
    </row>
    <row r="21" spans="1:18" ht="24" customHeight="1">
      <c r="A21" s="57">
        <v>10</v>
      </c>
      <c r="B21" s="58"/>
      <c r="C21" s="217">
        <v>83</v>
      </c>
      <c r="D21" s="126" t="s">
        <v>8</v>
      </c>
      <c r="E21" s="124"/>
      <c r="F21" s="157">
        <v>10</v>
      </c>
      <c r="G21" s="77" t="str">
        <f t="shared" si="0"/>
        <v/>
      </c>
      <c r="H21" s="78"/>
      <c r="I21" s="79" t="str">
        <f t="shared" si="4"/>
        <v/>
      </c>
      <c r="J21" s="93" t="s">
        <v>894</v>
      </c>
      <c r="K21" s="116">
        <f t="shared" si="2"/>
        <v>60</v>
      </c>
      <c r="L21" s="111">
        <v>75</v>
      </c>
      <c r="M21" s="99" t="str">
        <f t="shared" si="5"/>
        <v/>
      </c>
      <c r="P21" s="50">
        <v>1</v>
      </c>
      <c r="Q21" s="54">
        <v>2E-3</v>
      </c>
      <c r="R21" s="52">
        <v>1</v>
      </c>
    </row>
    <row r="22" spans="1:18" ht="24" customHeight="1">
      <c r="A22" s="57">
        <v>11</v>
      </c>
      <c r="B22" s="58"/>
      <c r="C22" s="217">
        <v>80</v>
      </c>
      <c r="D22" s="129" t="s">
        <v>352</v>
      </c>
      <c r="E22" s="124"/>
      <c r="F22" s="157">
        <v>10</v>
      </c>
      <c r="G22" s="77" t="str">
        <f t="shared" si="0"/>
        <v/>
      </c>
      <c r="H22" s="78"/>
      <c r="I22" s="79" t="str">
        <f t="shared" si="4"/>
        <v/>
      </c>
      <c r="J22" s="93" t="s">
        <v>894</v>
      </c>
      <c r="K22" s="116">
        <f t="shared" si="2"/>
        <v>60</v>
      </c>
      <c r="L22" s="111">
        <v>75</v>
      </c>
      <c r="M22" s="99" t="str">
        <f t="shared" si="5"/>
        <v/>
      </c>
      <c r="P22" s="50">
        <v>1</v>
      </c>
      <c r="Q22" s="54">
        <v>2E-3</v>
      </c>
      <c r="R22" s="52">
        <v>1</v>
      </c>
    </row>
    <row r="23" spans="1:18" ht="24" customHeight="1">
      <c r="A23" s="57">
        <v>12</v>
      </c>
      <c r="B23" s="58"/>
      <c r="C23" s="217">
        <v>84</v>
      </c>
      <c r="D23" s="129" t="s">
        <v>353</v>
      </c>
      <c r="E23" s="124"/>
      <c r="F23" s="157">
        <v>10</v>
      </c>
      <c r="G23" s="77" t="str">
        <f t="shared" si="0"/>
        <v/>
      </c>
      <c r="H23" s="78"/>
      <c r="I23" s="79" t="str">
        <f t="shared" si="4"/>
        <v/>
      </c>
      <c r="J23" s="93" t="s">
        <v>894</v>
      </c>
      <c r="K23" s="116">
        <f t="shared" si="2"/>
        <v>68</v>
      </c>
      <c r="L23" s="111">
        <v>85</v>
      </c>
      <c r="M23" s="99" t="str">
        <f t="shared" si="5"/>
        <v/>
      </c>
      <c r="P23" s="50">
        <v>1</v>
      </c>
      <c r="Q23" s="54">
        <v>2E-3</v>
      </c>
      <c r="R23" s="52">
        <v>1</v>
      </c>
    </row>
    <row r="24" spans="1:18" ht="24" customHeight="1">
      <c r="A24" s="57">
        <v>13</v>
      </c>
      <c r="B24" s="58"/>
      <c r="C24" s="217">
        <v>14</v>
      </c>
      <c r="D24" s="130" t="s">
        <v>9</v>
      </c>
      <c r="E24" s="124"/>
      <c r="F24" s="157">
        <v>10</v>
      </c>
      <c r="G24" s="77" t="str">
        <f t="shared" si="0"/>
        <v/>
      </c>
      <c r="H24" s="78"/>
      <c r="I24" s="79" t="str">
        <f t="shared" si="4"/>
        <v/>
      </c>
      <c r="J24" s="93" t="s">
        <v>894</v>
      </c>
      <c r="K24" s="116">
        <f t="shared" si="2"/>
        <v>60</v>
      </c>
      <c r="L24" s="111">
        <v>75</v>
      </c>
      <c r="M24" s="99" t="str">
        <f t="shared" si="5"/>
        <v/>
      </c>
      <c r="P24" s="50">
        <v>1</v>
      </c>
      <c r="Q24" s="54">
        <v>2E-3</v>
      </c>
      <c r="R24" s="52">
        <v>1</v>
      </c>
    </row>
    <row r="25" spans="1:18" ht="24" customHeight="1">
      <c r="A25" s="57">
        <v>14</v>
      </c>
      <c r="B25" s="58"/>
      <c r="C25" s="217">
        <v>16</v>
      </c>
      <c r="D25" s="130" t="s">
        <v>354</v>
      </c>
      <c r="E25" s="124"/>
      <c r="F25" s="157">
        <v>10</v>
      </c>
      <c r="G25" s="77" t="str">
        <f t="shared" si="0"/>
        <v/>
      </c>
      <c r="H25" s="78"/>
      <c r="I25" s="79" t="str">
        <f t="shared" si="4"/>
        <v/>
      </c>
      <c r="J25" s="93" t="s">
        <v>894</v>
      </c>
      <c r="K25" s="116">
        <f t="shared" si="2"/>
        <v>60</v>
      </c>
      <c r="L25" s="111">
        <v>75</v>
      </c>
      <c r="M25" s="99" t="str">
        <f t="shared" si="5"/>
        <v/>
      </c>
      <c r="P25" s="50">
        <v>1</v>
      </c>
      <c r="Q25" s="54">
        <v>2E-3</v>
      </c>
      <c r="R25" s="52">
        <v>1</v>
      </c>
    </row>
    <row r="26" spans="1:18" ht="24" customHeight="1">
      <c r="A26" s="57">
        <v>15</v>
      </c>
      <c r="B26" s="58"/>
      <c r="C26" s="217">
        <v>1849</v>
      </c>
      <c r="D26" s="130" t="s">
        <v>849</v>
      </c>
      <c r="E26" s="124"/>
      <c r="F26" s="157">
        <v>10</v>
      </c>
      <c r="G26" s="77" t="str">
        <f t="shared" si="0"/>
        <v/>
      </c>
      <c r="H26" s="78"/>
      <c r="I26" s="79" t="str">
        <f t="shared" si="4"/>
        <v/>
      </c>
      <c r="J26" s="93" t="s">
        <v>894</v>
      </c>
      <c r="K26" s="116">
        <f t="shared" si="2"/>
        <v>60</v>
      </c>
      <c r="L26" s="111">
        <v>75</v>
      </c>
      <c r="M26" s="99" t="str">
        <f t="shared" si="5"/>
        <v/>
      </c>
      <c r="P26" s="50">
        <v>1</v>
      </c>
      <c r="Q26" s="54">
        <v>2E-3</v>
      </c>
      <c r="R26" s="52">
        <v>1</v>
      </c>
    </row>
    <row r="27" spans="1:18" ht="24" customHeight="1">
      <c r="A27" s="57">
        <v>16</v>
      </c>
      <c r="B27" s="58"/>
      <c r="C27" s="217">
        <v>17</v>
      </c>
      <c r="D27" s="130" t="s">
        <v>355</v>
      </c>
      <c r="E27" s="124"/>
      <c r="F27" s="157">
        <v>10</v>
      </c>
      <c r="G27" s="77" t="str">
        <f t="shared" si="0"/>
        <v/>
      </c>
      <c r="H27" s="78"/>
      <c r="I27" s="79" t="str">
        <f t="shared" si="4"/>
        <v/>
      </c>
      <c r="J27" s="93" t="s">
        <v>894</v>
      </c>
      <c r="K27" s="116">
        <f t="shared" si="2"/>
        <v>60</v>
      </c>
      <c r="L27" s="111">
        <v>75</v>
      </c>
      <c r="M27" s="99" t="str">
        <f t="shared" si="5"/>
        <v/>
      </c>
      <c r="P27" s="50">
        <v>1</v>
      </c>
      <c r="Q27" s="54">
        <v>2E-3</v>
      </c>
      <c r="R27" s="52">
        <v>1</v>
      </c>
    </row>
    <row r="28" spans="1:18" ht="24" customHeight="1">
      <c r="A28" s="57">
        <v>17</v>
      </c>
      <c r="B28" s="58"/>
      <c r="C28" s="217">
        <v>88</v>
      </c>
      <c r="D28" s="130" t="s">
        <v>10</v>
      </c>
      <c r="E28" s="124"/>
      <c r="F28" s="157">
        <v>10</v>
      </c>
      <c r="G28" s="77" t="str">
        <f t="shared" si="0"/>
        <v/>
      </c>
      <c r="H28" s="78"/>
      <c r="I28" s="79" t="str">
        <f t="shared" si="4"/>
        <v/>
      </c>
      <c r="J28" s="93" t="s">
        <v>894</v>
      </c>
      <c r="K28" s="116">
        <f t="shared" si="2"/>
        <v>60</v>
      </c>
      <c r="L28" s="111">
        <v>75</v>
      </c>
      <c r="M28" s="99" t="str">
        <f t="shared" si="5"/>
        <v/>
      </c>
      <c r="P28" s="50">
        <v>1</v>
      </c>
      <c r="Q28" s="54">
        <v>2E-3</v>
      </c>
      <c r="R28" s="52">
        <v>1</v>
      </c>
    </row>
    <row r="29" spans="1:18" ht="24" customHeight="1">
      <c r="A29" s="57">
        <v>18</v>
      </c>
      <c r="B29" s="58"/>
      <c r="C29" s="217">
        <v>162</v>
      </c>
      <c r="D29" s="130" t="s">
        <v>1201</v>
      </c>
      <c r="E29" s="124"/>
      <c r="F29" s="157">
        <v>10</v>
      </c>
      <c r="G29" s="77" t="str">
        <f t="shared" ref="G29" si="6">IF(E29="","",E29*F29)</f>
        <v/>
      </c>
      <c r="H29" s="78"/>
      <c r="I29" s="79" t="str">
        <f t="shared" ref="I29" si="7">IF(E29="","",E29)</f>
        <v/>
      </c>
      <c r="J29" s="93" t="s">
        <v>894</v>
      </c>
      <c r="K29" s="116">
        <f t="shared" ref="K29" si="8">L29*(1+K$9)</f>
        <v>60</v>
      </c>
      <c r="L29" s="111">
        <v>75</v>
      </c>
      <c r="M29" s="99" t="str">
        <f t="shared" ref="M29" si="9">IF(E29="","",G29*K29)</f>
        <v/>
      </c>
      <c r="P29" s="50">
        <v>1</v>
      </c>
      <c r="Q29" s="54">
        <v>2E-3</v>
      </c>
      <c r="R29" s="52">
        <v>1</v>
      </c>
    </row>
    <row r="30" spans="1:18" ht="24" customHeight="1">
      <c r="A30" s="57">
        <v>18</v>
      </c>
      <c r="B30" s="58"/>
      <c r="C30" s="217">
        <v>18</v>
      </c>
      <c r="D30" s="130" t="s">
        <v>356</v>
      </c>
      <c r="E30" s="124"/>
      <c r="F30" s="157">
        <v>10</v>
      </c>
      <c r="G30" s="77" t="str">
        <f t="shared" si="0"/>
        <v/>
      </c>
      <c r="H30" s="78"/>
      <c r="I30" s="79" t="str">
        <f t="shared" si="4"/>
        <v/>
      </c>
      <c r="J30" s="93" t="s">
        <v>894</v>
      </c>
      <c r="K30" s="116">
        <f t="shared" si="2"/>
        <v>60</v>
      </c>
      <c r="L30" s="111">
        <v>75</v>
      </c>
      <c r="M30" s="99" t="str">
        <f t="shared" si="5"/>
        <v/>
      </c>
      <c r="P30" s="50">
        <v>1</v>
      </c>
      <c r="Q30" s="54">
        <v>2E-3</v>
      </c>
      <c r="R30" s="52">
        <v>1</v>
      </c>
    </row>
    <row r="31" spans="1:18" ht="24" customHeight="1">
      <c r="A31" s="57">
        <v>19</v>
      </c>
      <c r="B31" s="58"/>
      <c r="C31" s="217">
        <v>19</v>
      </c>
      <c r="D31" s="130" t="s">
        <v>357</v>
      </c>
      <c r="E31" s="124"/>
      <c r="F31" s="157">
        <v>10</v>
      </c>
      <c r="G31" s="77" t="str">
        <f t="shared" si="0"/>
        <v/>
      </c>
      <c r="H31" s="78"/>
      <c r="I31" s="79" t="str">
        <f t="shared" si="4"/>
        <v/>
      </c>
      <c r="J31" s="93" t="s">
        <v>894</v>
      </c>
      <c r="K31" s="116">
        <f t="shared" si="2"/>
        <v>60</v>
      </c>
      <c r="L31" s="111">
        <v>75</v>
      </c>
      <c r="M31" s="99" t="str">
        <f t="shared" si="5"/>
        <v/>
      </c>
      <c r="P31" s="50">
        <v>1</v>
      </c>
      <c r="Q31" s="54">
        <v>2E-3</v>
      </c>
      <c r="R31" s="52">
        <v>1</v>
      </c>
    </row>
    <row r="32" spans="1:18" ht="24" customHeight="1">
      <c r="A32" s="57">
        <v>20</v>
      </c>
      <c r="B32" s="58"/>
      <c r="C32" s="217">
        <v>163</v>
      </c>
      <c r="D32" s="130" t="s">
        <v>358</v>
      </c>
      <c r="E32" s="124"/>
      <c r="F32" s="157">
        <v>10</v>
      </c>
      <c r="G32" s="77" t="str">
        <f t="shared" si="0"/>
        <v/>
      </c>
      <c r="H32" s="78"/>
      <c r="I32" s="79" t="str">
        <f t="shared" si="4"/>
        <v/>
      </c>
      <c r="J32" s="93" t="s">
        <v>894</v>
      </c>
      <c r="K32" s="116">
        <f t="shared" si="2"/>
        <v>60</v>
      </c>
      <c r="L32" s="111">
        <v>75</v>
      </c>
      <c r="M32" s="99" t="str">
        <f t="shared" si="5"/>
        <v/>
      </c>
      <c r="P32" s="50">
        <v>1</v>
      </c>
      <c r="Q32" s="54">
        <v>2E-3</v>
      </c>
      <c r="R32" s="52">
        <v>1</v>
      </c>
    </row>
    <row r="33" spans="1:18" ht="24" customHeight="1">
      <c r="A33" s="57">
        <v>21</v>
      </c>
      <c r="B33" s="58"/>
      <c r="C33" s="217">
        <v>93</v>
      </c>
      <c r="D33" s="130" t="s">
        <v>359</v>
      </c>
      <c r="E33" s="124"/>
      <c r="F33" s="157">
        <v>10</v>
      </c>
      <c r="G33" s="77" t="str">
        <f t="shared" si="0"/>
        <v/>
      </c>
      <c r="H33" s="78"/>
      <c r="I33" s="79" t="str">
        <f t="shared" si="4"/>
        <v/>
      </c>
      <c r="J33" s="93" t="s">
        <v>894</v>
      </c>
      <c r="K33" s="116">
        <f t="shared" si="2"/>
        <v>60</v>
      </c>
      <c r="L33" s="111">
        <v>75</v>
      </c>
      <c r="M33" s="99" t="str">
        <f t="shared" si="5"/>
        <v/>
      </c>
      <c r="P33" s="50">
        <v>1</v>
      </c>
      <c r="Q33" s="54">
        <v>2E-3</v>
      </c>
      <c r="R33" s="52">
        <v>1</v>
      </c>
    </row>
    <row r="34" spans="1:18" ht="24" customHeight="1">
      <c r="A34" s="57">
        <v>21</v>
      </c>
      <c r="B34" s="58"/>
      <c r="C34" s="217">
        <v>264</v>
      </c>
      <c r="D34" s="130" t="s">
        <v>1202</v>
      </c>
      <c r="E34" s="124"/>
      <c r="F34" s="157">
        <v>10</v>
      </c>
      <c r="G34" s="77" t="str">
        <f t="shared" ref="G34" si="10">IF(E34="","",E34*F34)</f>
        <v/>
      </c>
      <c r="H34" s="78"/>
      <c r="I34" s="79" t="str">
        <f t="shared" ref="I34" si="11">IF(E34="","",E34)</f>
        <v/>
      </c>
      <c r="J34" s="93" t="s">
        <v>894</v>
      </c>
      <c r="K34" s="116">
        <f t="shared" ref="K34" si="12">L34*(1+K$9)</f>
        <v>60</v>
      </c>
      <c r="L34" s="111">
        <v>75</v>
      </c>
      <c r="M34" s="99" t="str">
        <f t="shared" ref="M34" si="13">IF(E34="","",G34*K34)</f>
        <v/>
      </c>
      <c r="P34" s="50">
        <v>1</v>
      </c>
      <c r="Q34" s="54">
        <v>2E-3</v>
      </c>
      <c r="R34" s="52">
        <v>1</v>
      </c>
    </row>
    <row r="35" spans="1:18" ht="24" customHeight="1">
      <c r="A35" s="57">
        <v>22</v>
      </c>
      <c r="B35" s="58"/>
      <c r="C35" s="217">
        <v>94</v>
      </c>
      <c r="D35" s="130" t="s">
        <v>360</v>
      </c>
      <c r="E35" s="124"/>
      <c r="F35" s="157">
        <v>10</v>
      </c>
      <c r="G35" s="77" t="str">
        <f t="shared" si="0"/>
        <v/>
      </c>
      <c r="H35" s="78"/>
      <c r="I35" s="79" t="str">
        <f t="shared" si="4"/>
        <v/>
      </c>
      <c r="J35" s="93" t="s">
        <v>894</v>
      </c>
      <c r="K35" s="116">
        <f t="shared" si="2"/>
        <v>60</v>
      </c>
      <c r="L35" s="111">
        <v>75</v>
      </c>
      <c r="M35" s="99" t="str">
        <f t="shared" si="5"/>
        <v/>
      </c>
      <c r="P35" s="50">
        <v>1</v>
      </c>
      <c r="Q35" s="54">
        <v>2E-3</v>
      </c>
      <c r="R35" s="52">
        <v>1</v>
      </c>
    </row>
    <row r="36" spans="1:18" ht="24" customHeight="1">
      <c r="A36" s="57">
        <v>23</v>
      </c>
      <c r="B36" s="58"/>
      <c r="C36" s="215">
        <v>266</v>
      </c>
      <c r="D36" s="130" t="s">
        <v>361</v>
      </c>
      <c r="E36" s="124"/>
      <c r="F36" s="157">
        <v>10</v>
      </c>
      <c r="G36" s="77" t="str">
        <f t="shared" si="0"/>
        <v/>
      </c>
      <c r="H36" s="78"/>
      <c r="I36" s="79" t="str">
        <f t="shared" si="4"/>
        <v/>
      </c>
      <c r="J36" s="93" t="s">
        <v>894</v>
      </c>
      <c r="K36" s="116">
        <f t="shared" si="2"/>
        <v>60</v>
      </c>
      <c r="L36" s="111">
        <v>75</v>
      </c>
      <c r="M36" s="99" t="str">
        <f t="shared" si="5"/>
        <v/>
      </c>
      <c r="P36" s="50">
        <v>1</v>
      </c>
      <c r="Q36" s="54">
        <v>2E-3</v>
      </c>
      <c r="R36" s="52">
        <v>1</v>
      </c>
    </row>
    <row r="37" spans="1:18" ht="24" customHeight="1">
      <c r="A37" s="57">
        <v>24</v>
      </c>
      <c r="B37" s="58"/>
      <c r="C37" s="215">
        <v>267</v>
      </c>
      <c r="D37" s="130" t="s">
        <v>362</v>
      </c>
      <c r="E37" s="124"/>
      <c r="F37" s="157">
        <v>10</v>
      </c>
      <c r="G37" s="77" t="str">
        <f t="shared" si="0"/>
        <v/>
      </c>
      <c r="H37" s="78"/>
      <c r="I37" s="79" t="str">
        <f t="shared" si="4"/>
        <v/>
      </c>
      <c r="J37" s="93" t="s">
        <v>894</v>
      </c>
      <c r="K37" s="116">
        <f t="shared" si="2"/>
        <v>60</v>
      </c>
      <c r="L37" s="111">
        <v>75</v>
      </c>
      <c r="M37" s="99" t="str">
        <f t="shared" si="5"/>
        <v/>
      </c>
      <c r="P37" s="50">
        <v>1</v>
      </c>
      <c r="Q37" s="54">
        <v>2E-3</v>
      </c>
      <c r="R37" s="52">
        <v>1</v>
      </c>
    </row>
    <row r="38" spans="1:18" ht="24" customHeight="1">
      <c r="A38" s="57">
        <v>25</v>
      </c>
      <c r="B38" s="58"/>
      <c r="C38" s="217">
        <v>593</v>
      </c>
      <c r="D38" s="130" t="s">
        <v>11</v>
      </c>
      <c r="E38" s="124"/>
      <c r="F38" s="157">
        <v>10</v>
      </c>
      <c r="G38" s="77" t="str">
        <f t="shared" si="0"/>
        <v/>
      </c>
      <c r="H38" s="78"/>
      <c r="I38" s="79" t="str">
        <f t="shared" si="4"/>
        <v/>
      </c>
      <c r="J38" s="93" t="s">
        <v>894</v>
      </c>
      <c r="K38" s="116">
        <f t="shared" si="2"/>
        <v>60</v>
      </c>
      <c r="L38" s="111">
        <v>75</v>
      </c>
      <c r="M38" s="99" t="str">
        <f t="shared" si="5"/>
        <v/>
      </c>
      <c r="P38" s="50">
        <v>1</v>
      </c>
      <c r="Q38" s="54">
        <v>2E-3</v>
      </c>
      <c r="R38" s="52">
        <v>1</v>
      </c>
    </row>
    <row r="39" spans="1:18" ht="24" customHeight="1">
      <c r="A39" s="57">
        <v>26</v>
      </c>
      <c r="B39" s="58"/>
      <c r="C39" s="217">
        <v>56</v>
      </c>
      <c r="D39" s="131" t="s">
        <v>12</v>
      </c>
      <c r="E39" s="124"/>
      <c r="F39" s="157">
        <v>10</v>
      </c>
      <c r="G39" s="77" t="str">
        <f t="shared" si="0"/>
        <v/>
      </c>
      <c r="H39" s="78"/>
      <c r="I39" s="79" t="str">
        <f t="shared" si="4"/>
        <v/>
      </c>
      <c r="J39" s="93" t="s">
        <v>894</v>
      </c>
      <c r="K39" s="116">
        <f t="shared" si="2"/>
        <v>60</v>
      </c>
      <c r="L39" s="111">
        <v>75</v>
      </c>
      <c r="M39" s="99" t="str">
        <f t="shared" si="5"/>
        <v/>
      </c>
      <c r="P39" s="50">
        <v>1</v>
      </c>
      <c r="Q39" s="54">
        <v>2E-3</v>
      </c>
      <c r="R39" s="52">
        <v>1</v>
      </c>
    </row>
    <row r="40" spans="1:18" ht="24" customHeight="1">
      <c r="A40" s="57">
        <v>27</v>
      </c>
      <c r="B40" s="58"/>
      <c r="C40" s="217">
        <v>389</v>
      </c>
      <c r="D40" s="131" t="s">
        <v>342</v>
      </c>
      <c r="E40" s="124"/>
      <c r="F40" s="157">
        <v>10</v>
      </c>
      <c r="G40" s="77" t="str">
        <f t="shared" si="0"/>
        <v/>
      </c>
      <c r="H40" s="78"/>
      <c r="I40" s="79" t="str">
        <f t="shared" si="4"/>
        <v/>
      </c>
      <c r="J40" s="93" t="s">
        <v>894</v>
      </c>
      <c r="K40" s="116">
        <f t="shared" si="2"/>
        <v>60</v>
      </c>
      <c r="L40" s="111">
        <v>75</v>
      </c>
      <c r="M40" s="99" t="str">
        <f t="shared" si="5"/>
        <v/>
      </c>
      <c r="P40" s="50">
        <v>1</v>
      </c>
      <c r="Q40" s="54">
        <v>2E-3</v>
      </c>
      <c r="R40" s="52">
        <v>1</v>
      </c>
    </row>
    <row r="41" spans="1:18" ht="24" customHeight="1">
      <c r="A41" s="57">
        <v>28</v>
      </c>
      <c r="B41" s="58"/>
      <c r="C41" s="217">
        <v>594</v>
      </c>
      <c r="D41" s="131" t="s">
        <v>850</v>
      </c>
      <c r="E41" s="124"/>
      <c r="F41" s="157">
        <v>10</v>
      </c>
      <c r="G41" s="77" t="str">
        <f t="shared" si="0"/>
        <v/>
      </c>
      <c r="H41" s="78"/>
      <c r="I41" s="79" t="str">
        <f t="shared" si="4"/>
        <v/>
      </c>
      <c r="J41" s="93" t="s">
        <v>894</v>
      </c>
      <c r="K41" s="116">
        <f t="shared" si="2"/>
        <v>60</v>
      </c>
      <c r="L41" s="111">
        <v>75</v>
      </c>
      <c r="M41" s="99" t="str">
        <f t="shared" si="5"/>
        <v/>
      </c>
      <c r="P41" s="50">
        <v>1</v>
      </c>
      <c r="Q41" s="54">
        <v>2E-3</v>
      </c>
      <c r="R41" s="52">
        <v>1</v>
      </c>
    </row>
    <row r="42" spans="1:18" ht="24" customHeight="1">
      <c r="A42" s="57">
        <v>29</v>
      </c>
      <c r="B42" s="58"/>
      <c r="C42" s="217">
        <v>493</v>
      </c>
      <c r="D42" s="131" t="s">
        <v>343</v>
      </c>
      <c r="E42" s="124"/>
      <c r="F42" s="157">
        <v>10</v>
      </c>
      <c r="G42" s="77" t="str">
        <f t="shared" si="0"/>
        <v/>
      </c>
      <c r="H42" s="78"/>
      <c r="I42" s="79" t="str">
        <f t="shared" si="4"/>
        <v/>
      </c>
      <c r="J42" s="93" t="s">
        <v>894</v>
      </c>
      <c r="K42" s="116">
        <f t="shared" si="2"/>
        <v>60</v>
      </c>
      <c r="L42" s="111">
        <v>75</v>
      </c>
      <c r="M42" s="99" t="str">
        <f t="shared" si="5"/>
        <v/>
      </c>
      <c r="P42" s="50">
        <v>1</v>
      </c>
      <c r="Q42" s="54">
        <v>2E-3</v>
      </c>
      <c r="R42" s="52">
        <v>1</v>
      </c>
    </row>
    <row r="43" spans="1:18" ht="24" customHeight="1">
      <c r="A43" s="57">
        <v>30</v>
      </c>
      <c r="B43" s="58"/>
      <c r="C43" s="217">
        <v>558</v>
      </c>
      <c r="D43" s="131" t="s">
        <v>344</v>
      </c>
      <c r="E43" s="124"/>
      <c r="F43" s="157">
        <v>10</v>
      </c>
      <c r="G43" s="77" t="str">
        <f t="shared" si="0"/>
        <v/>
      </c>
      <c r="H43" s="78"/>
      <c r="I43" s="79" t="str">
        <f t="shared" si="4"/>
        <v/>
      </c>
      <c r="J43" s="93" t="s">
        <v>894</v>
      </c>
      <c r="K43" s="116">
        <f t="shared" si="2"/>
        <v>60</v>
      </c>
      <c r="L43" s="111">
        <v>75</v>
      </c>
      <c r="M43" s="99" t="str">
        <f t="shared" si="5"/>
        <v/>
      </c>
      <c r="P43" s="50">
        <v>1</v>
      </c>
      <c r="Q43" s="54">
        <v>2E-3</v>
      </c>
      <c r="R43" s="52">
        <v>1</v>
      </c>
    </row>
    <row r="44" spans="1:18" ht="24" customHeight="1">
      <c r="A44" s="57">
        <v>31</v>
      </c>
      <c r="B44" s="58"/>
      <c r="C44" s="217">
        <v>494</v>
      </c>
      <c r="D44" s="131" t="s">
        <v>345</v>
      </c>
      <c r="E44" s="124"/>
      <c r="F44" s="157">
        <v>10</v>
      </c>
      <c r="G44" s="77" t="str">
        <f t="shared" si="0"/>
        <v/>
      </c>
      <c r="H44" s="78"/>
      <c r="I44" s="79" t="str">
        <f t="shared" si="4"/>
        <v/>
      </c>
      <c r="J44" s="93" t="s">
        <v>894</v>
      </c>
      <c r="K44" s="116">
        <f t="shared" si="2"/>
        <v>60</v>
      </c>
      <c r="L44" s="111">
        <v>75</v>
      </c>
      <c r="M44" s="99" t="str">
        <f t="shared" si="5"/>
        <v/>
      </c>
      <c r="P44" s="50">
        <v>1</v>
      </c>
      <c r="Q44" s="54">
        <v>2E-3</v>
      </c>
      <c r="R44" s="52">
        <v>1</v>
      </c>
    </row>
    <row r="45" spans="1:18" ht="24" customHeight="1">
      <c r="A45" s="57">
        <v>32</v>
      </c>
      <c r="B45" s="58"/>
      <c r="C45" s="217">
        <v>516</v>
      </c>
      <c r="D45" s="131" t="s">
        <v>346</v>
      </c>
      <c r="E45" s="124"/>
      <c r="F45" s="157">
        <v>10</v>
      </c>
      <c r="G45" s="77" t="str">
        <f t="shared" si="0"/>
        <v/>
      </c>
      <c r="H45" s="78"/>
      <c r="I45" s="79" t="str">
        <f t="shared" si="4"/>
        <v/>
      </c>
      <c r="J45" s="93" t="s">
        <v>894</v>
      </c>
      <c r="K45" s="116">
        <f t="shared" si="2"/>
        <v>60</v>
      </c>
      <c r="L45" s="111">
        <v>75</v>
      </c>
      <c r="M45" s="99" t="str">
        <f t="shared" si="5"/>
        <v/>
      </c>
      <c r="P45" s="50">
        <v>1</v>
      </c>
      <c r="Q45" s="54">
        <v>2E-3</v>
      </c>
      <c r="R45" s="52">
        <v>1</v>
      </c>
    </row>
    <row r="46" spans="1:18" ht="24" customHeight="1">
      <c r="A46" s="57">
        <v>33</v>
      </c>
      <c r="B46" s="58"/>
      <c r="C46" s="217">
        <v>518</v>
      </c>
      <c r="D46" s="131" t="s">
        <v>347</v>
      </c>
      <c r="E46" s="124"/>
      <c r="F46" s="157">
        <v>10</v>
      </c>
      <c r="G46" s="77" t="str">
        <f t="shared" si="0"/>
        <v/>
      </c>
      <c r="H46" s="78"/>
      <c r="I46" s="79" t="str">
        <f t="shared" si="4"/>
        <v/>
      </c>
      <c r="J46" s="93" t="s">
        <v>894</v>
      </c>
      <c r="K46" s="116">
        <f t="shared" si="2"/>
        <v>60</v>
      </c>
      <c r="L46" s="111">
        <v>75</v>
      </c>
      <c r="M46" s="99" t="str">
        <f t="shared" si="5"/>
        <v/>
      </c>
      <c r="P46" s="50">
        <v>1</v>
      </c>
      <c r="Q46" s="54">
        <v>2E-3</v>
      </c>
      <c r="R46" s="52">
        <v>1</v>
      </c>
    </row>
    <row r="47" spans="1:18" ht="24" customHeight="1">
      <c r="A47" s="57">
        <v>34</v>
      </c>
      <c r="B47" s="58"/>
      <c r="C47" s="217">
        <v>537</v>
      </c>
      <c r="D47" s="131" t="s">
        <v>348</v>
      </c>
      <c r="E47" s="124"/>
      <c r="F47" s="157">
        <v>10</v>
      </c>
      <c r="G47" s="77" t="str">
        <f t="shared" si="0"/>
        <v/>
      </c>
      <c r="H47" s="78"/>
      <c r="I47" s="79" t="str">
        <f t="shared" si="4"/>
        <v/>
      </c>
      <c r="J47" s="93" t="s">
        <v>894</v>
      </c>
      <c r="K47" s="116">
        <f t="shared" si="2"/>
        <v>60</v>
      </c>
      <c r="L47" s="111">
        <v>75</v>
      </c>
      <c r="M47" s="99" t="str">
        <f t="shared" si="5"/>
        <v/>
      </c>
      <c r="P47" s="50">
        <v>1</v>
      </c>
      <c r="Q47" s="54">
        <v>2E-3</v>
      </c>
      <c r="R47" s="52">
        <v>1</v>
      </c>
    </row>
    <row r="48" spans="1:18" ht="24" customHeight="1">
      <c r="A48" s="57">
        <v>35</v>
      </c>
      <c r="B48" s="58"/>
      <c r="C48" s="217">
        <v>539</v>
      </c>
      <c r="D48" s="131" t="s">
        <v>349</v>
      </c>
      <c r="E48" s="124"/>
      <c r="F48" s="157">
        <v>10</v>
      </c>
      <c r="G48" s="77" t="str">
        <f t="shared" si="0"/>
        <v/>
      </c>
      <c r="H48" s="78"/>
      <c r="I48" s="79" t="str">
        <f t="shared" si="4"/>
        <v/>
      </c>
      <c r="J48" s="93" t="s">
        <v>894</v>
      </c>
      <c r="K48" s="116">
        <f t="shared" si="2"/>
        <v>60</v>
      </c>
      <c r="L48" s="111">
        <v>75</v>
      </c>
      <c r="M48" s="99" t="str">
        <f t="shared" si="5"/>
        <v/>
      </c>
      <c r="P48" s="50">
        <v>1</v>
      </c>
      <c r="Q48" s="54">
        <v>2E-3</v>
      </c>
      <c r="R48" s="52">
        <v>1</v>
      </c>
    </row>
    <row r="49" spans="1:18" ht="24" customHeight="1">
      <c r="A49" s="57">
        <v>36</v>
      </c>
      <c r="B49" s="58"/>
      <c r="C49" s="217">
        <v>627</v>
      </c>
      <c r="D49" s="131" t="s">
        <v>350</v>
      </c>
      <c r="E49" s="124"/>
      <c r="F49" s="157">
        <v>10</v>
      </c>
      <c r="G49" s="77" t="str">
        <f t="shared" si="0"/>
        <v/>
      </c>
      <c r="H49" s="78"/>
      <c r="I49" s="79" t="str">
        <f t="shared" si="4"/>
        <v/>
      </c>
      <c r="J49" s="93" t="s">
        <v>894</v>
      </c>
      <c r="K49" s="116">
        <f t="shared" si="2"/>
        <v>60</v>
      </c>
      <c r="L49" s="111">
        <v>75</v>
      </c>
      <c r="M49" s="99" t="str">
        <f t="shared" si="5"/>
        <v/>
      </c>
      <c r="P49" s="50">
        <v>1</v>
      </c>
      <c r="Q49" s="54">
        <v>2E-3</v>
      </c>
      <c r="R49" s="52">
        <v>1</v>
      </c>
    </row>
    <row r="50" spans="1:18" ht="24" customHeight="1">
      <c r="A50" s="57">
        <v>37</v>
      </c>
      <c r="B50" s="58"/>
      <c r="C50" s="217">
        <v>540</v>
      </c>
      <c r="D50" s="131" t="s">
        <v>351</v>
      </c>
      <c r="E50" s="124"/>
      <c r="F50" s="157">
        <v>10</v>
      </c>
      <c r="G50" s="77" t="str">
        <f t="shared" si="0"/>
        <v/>
      </c>
      <c r="H50" s="78"/>
      <c r="I50" s="79" t="str">
        <f t="shared" si="4"/>
        <v/>
      </c>
      <c r="J50" s="93" t="s">
        <v>894</v>
      </c>
      <c r="K50" s="116">
        <f t="shared" si="2"/>
        <v>60</v>
      </c>
      <c r="L50" s="111">
        <v>75</v>
      </c>
      <c r="M50" s="99" t="str">
        <f t="shared" si="5"/>
        <v/>
      </c>
      <c r="P50" s="50">
        <v>1</v>
      </c>
      <c r="Q50" s="54">
        <v>2E-3</v>
      </c>
      <c r="R50" s="52">
        <v>1</v>
      </c>
    </row>
    <row r="51" spans="1:18" ht="24" customHeight="1">
      <c r="A51" s="57">
        <v>38</v>
      </c>
      <c r="B51" s="58"/>
      <c r="C51" s="217">
        <v>586</v>
      </c>
      <c r="D51" s="131" t="s">
        <v>13</v>
      </c>
      <c r="E51" s="124"/>
      <c r="F51" s="157">
        <v>10</v>
      </c>
      <c r="G51" s="77" t="str">
        <f t="shared" si="0"/>
        <v/>
      </c>
      <c r="H51" s="78"/>
      <c r="I51" s="79" t="str">
        <f t="shared" si="4"/>
        <v/>
      </c>
      <c r="J51" s="93" t="s">
        <v>894</v>
      </c>
      <c r="K51" s="116">
        <f t="shared" si="2"/>
        <v>60</v>
      </c>
      <c r="L51" s="111">
        <v>75</v>
      </c>
      <c r="M51" s="99" t="str">
        <f t="shared" si="5"/>
        <v/>
      </c>
      <c r="P51" s="50">
        <v>1</v>
      </c>
      <c r="Q51" s="54">
        <v>2E-3</v>
      </c>
      <c r="R51" s="52">
        <v>1</v>
      </c>
    </row>
    <row r="52" spans="1:18" ht="24" customHeight="1">
      <c r="A52" s="57">
        <v>39</v>
      </c>
      <c r="B52" s="58"/>
      <c r="C52" s="217">
        <v>165</v>
      </c>
      <c r="D52" s="132" t="s">
        <v>14</v>
      </c>
      <c r="E52" s="124"/>
      <c r="F52" s="157">
        <v>4</v>
      </c>
      <c r="G52" s="77" t="str">
        <f t="shared" si="0"/>
        <v/>
      </c>
      <c r="H52" s="78"/>
      <c r="I52" s="79" t="str">
        <f t="shared" si="4"/>
        <v/>
      </c>
      <c r="J52" s="93" t="s">
        <v>894</v>
      </c>
      <c r="K52" s="116">
        <f t="shared" si="2"/>
        <v>168</v>
      </c>
      <c r="L52" s="111">
        <v>210</v>
      </c>
      <c r="M52" s="99" t="str">
        <f t="shared" si="5"/>
        <v/>
      </c>
      <c r="P52" s="50">
        <v>3</v>
      </c>
      <c r="Q52" s="54">
        <v>6.2500000000000003E-3</v>
      </c>
      <c r="R52" s="52">
        <v>1</v>
      </c>
    </row>
    <row r="53" spans="1:18" ht="24" customHeight="1">
      <c r="A53" s="57">
        <v>40</v>
      </c>
      <c r="B53" s="58"/>
      <c r="C53" s="217">
        <v>1423</v>
      </c>
      <c r="D53" s="132" t="s">
        <v>15</v>
      </c>
      <c r="E53" s="124"/>
      <c r="F53" s="157">
        <v>4</v>
      </c>
      <c r="G53" s="77" t="str">
        <f t="shared" si="0"/>
        <v/>
      </c>
      <c r="H53" s="78"/>
      <c r="I53" s="79" t="str">
        <f t="shared" si="4"/>
        <v/>
      </c>
      <c r="J53" s="93" t="s">
        <v>894</v>
      </c>
      <c r="K53" s="116">
        <f t="shared" si="2"/>
        <v>168</v>
      </c>
      <c r="L53" s="111">
        <v>210</v>
      </c>
      <c r="M53" s="99" t="str">
        <f t="shared" si="5"/>
        <v/>
      </c>
      <c r="P53" s="50">
        <v>3</v>
      </c>
      <c r="Q53" s="54">
        <v>6.2500000000000003E-3</v>
      </c>
      <c r="R53" s="52">
        <v>1</v>
      </c>
    </row>
    <row r="54" spans="1:18" ht="24" customHeight="1">
      <c r="A54" s="57">
        <v>41</v>
      </c>
      <c r="B54" s="58"/>
      <c r="C54" s="217">
        <v>1424</v>
      </c>
      <c r="D54" s="132" t="s">
        <v>363</v>
      </c>
      <c r="E54" s="124"/>
      <c r="F54" s="157">
        <v>4</v>
      </c>
      <c r="G54" s="77" t="str">
        <f t="shared" si="0"/>
        <v/>
      </c>
      <c r="H54" s="78"/>
      <c r="I54" s="79" t="str">
        <f t="shared" si="4"/>
        <v/>
      </c>
      <c r="J54" s="93" t="s">
        <v>894</v>
      </c>
      <c r="K54" s="116">
        <f t="shared" si="2"/>
        <v>168</v>
      </c>
      <c r="L54" s="111">
        <v>210</v>
      </c>
      <c r="M54" s="99" t="str">
        <f t="shared" si="5"/>
        <v/>
      </c>
      <c r="P54" s="50">
        <v>3</v>
      </c>
      <c r="Q54" s="54">
        <v>6.2500000000000003E-3</v>
      </c>
      <c r="R54" s="52">
        <v>1</v>
      </c>
    </row>
    <row r="55" spans="1:18" ht="24" customHeight="1">
      <c r="A55" s="57">
        <v>42</v>
      </c>
      <c r="B55" s="58"/>
      <c r="C55" s="217">
        <v>1514</v>
      </c>
      <c r="D55" s="131" t="s">
        <v>17</v>
      </c>
      <c r="E55" s="124"/>
      <c r="F55" s="157">
        <v>4</v>
      </c>
      <c r="G55" s="77" t="str">
        <f t="shared" si="0"/>
        <v/>
      </c>
      <c r="H55" s="78"/>
      <c r="I55" s="79" t="str">
        <f t="shared" si="4"/>
        <v/>
      </c>
      <c r="J55" s="93" t="s">
        <v>894</v>
      </c>
      <c r="K55" s="116">
        <f t="shared" si="2"/>
        <v>168</v>
      </c>
      <c r="L55" s="111">
        <v>210</v>
      </c>
      <c r="M55" s="99" t="str">
        <f t="shared" si="5"/>
        <v/>
      </c>
      <c r="P55" s="50">
        <v>3</v>
      </c>
      <c r="Q55" s="54">
        <v>6.2500000000000003E-3</v>
      </c>
      <c r="R55" s="52">
        <v>1</v>
      </c>
    </row>
    <row r="56" spans="1:18" ht="24" customHeight="1">
      <c r="A56" s="57">
        <v>43</v>
      </c>
      <c r="B56" s="58"/>
      <c r="C56" s="217">
        <v>167</v>
      </c>
      <c r="D56" s="131" t="s">
        <v>16</v>
      </c>
      <c r="E56" s="124"/>
      <c r="F56" s="157">
        <v>4</v>
      </c>
      <c r="G56" s="77" t="str">
        <f t="shared" si="0"/>
        <v/>
      </c>
      <c r="H56" s="78"/>
      <c r="I56" s="79" t="str">
        <f t="shared" si="4"/>
        <v/>
      </c>
      <c r="J56" s="93" t="s">
        <v>894</v>
      </c>
      <c r="K56" s="116">
        <f t="shared" si="2"/>
        <v>168</v>
      </c>
      <c r="L56" s="111">
        <v>210</v>
      </c>
      <c r="M56" s="99" t="str">
        <f t="shared" si="5"/>
        <v/>
      </c>
      <c r="P56" s="50">
        <v>3</v>
      </c>
      <c r="Q56" s="54">
        <v>6.2500000000000003E-3</v>
      </c>
      <c r="R56" s="52">
        <v>1</v>
      </c>
    </row>
    <row r="57" spans="1:18" ht="24" customHeight="1">
      <c r="A57" s="57">
        <v>44</v>
      </c>
      <c r="B57" s="58"/>
      <c r="C57" s="217">
        <v>169</v>
      </c>
      <c r="D57" s="133" t="s">
        <v>18</v>
      </c>
      <c r="E57" s="124"/>
      <c r="F57" s="157">
        <v>4</v>
      </c>
      <c r="G57" s="77" t="str">
        <f t="shared" si="0"/>
        <v/>
      </c>
      <c r="H57" s="78"/>
      <c r="I57" s="79" t="str">
        <f t="shared" si="4"/>
        <v/>
      </c>
      <c r="J57" s="93" t="s">
        <v>894</v>
      </c>
      <c r="K57" s="116">
        <f t="shared" si="2"/>
        <v>168</v>
      </c>
      <c r="L57" s="111">
        <v>210</v>
      </c>
      <c r="M57" s="99" t="str">
        <f t="shared" si="5"/>
        <v/>
      </c>
      <c r="P57" s="50">
        <v>3</v>
      </c>
      <c r="Q57" s="54">
        <v>6.2500000000000003E-3</v>
      </c>
      <c r="R57" s="52">
        <v>1</v>
      </c>
    </row>
    <row r="58" spans="1:18" ht="24" customHeight="1">
      <c r="A58" s="57">
        <v>45</v>
      </c>
      <c r="B58" s="58"/>
      <c r="C58" s="217">
        <v>1522</v>
      </c>
      <c r="D58" s="133" t="s">
        <v>19</v>
      </c>
      <c r="E58" s="124"/>
      <c r="F58" s="157">
        <v>4</v>
      </c>
      <c r="G58" s="77" t="str">
        <f t="shared" si="0"/>
        <v/>
      </c>
      <c r="H58" s="78"/>
      <c r="I58" s="79" t="str">
        <f t="shared" si="4"/>
        <v/>
      </c>
      <c r="J58" s="93" t="s">
        <v>894</v>
      </c>
      <c r="K58" s="116">
        <f t="shared" si="2"/>
        <v>168</v>
      </c>
      <c r="L58" s="111">
        <v>210</v>
      </c>
      <c r="M58" s="99" t="str">
        <f t="shared" si="5"/>
        <v/>
      </c>
      <c r="P58" s="50">
        <v>3</v>
      </c>
      <c r="Q58" s="54">
        <v>6.2500000000000003E-3</v>
      </c>
      <c r="R58" s="52">
        <v>1</v>
      </c>
    </row>
    <row r="59" spans="1:18" ht="24" customHeight="1">
      <c r="A59" s="57">
        <v>46</v>
      </c>
      <c r="B59" s="58"/>
      <c r="C59" s="217">
        <v>1618</v>
      </c>
      <c r="D59" s="133" t="s">
        <v>364</v>
      </c>
      <c r="E59" s="124"/>
      <c r="F59" s="157">
        <v>4</v>
      </c>
      <c r="G59" s="77" t="str">
        <f t="shared" si="0"/>
        <v/>
      </c>
      <c r="H59" s="78"/>
      <c r="I59" s="79" t="str">
        <f t="shared" si="4"/>
        <v/>
      </c>
      <c r="J59" s="93" t="s">
        <v>894</v>
      </c>
      <c r="K59" s="116">
        <f t="shared" si="2"/>
        <v>168</v>
      </c>
      <c r="L59" s="111">
        <v>210</v>
      </c>
      <c r="M59" s="99" t="str">
        <f t="shared" si="5"/>
        <v/>
      </c>
      <c r="P59" s="50">
        <v>3</v>
      </c>
      <c r="Q59" s="54">
        <v>6.2500000000000003E-3</v>
      </c>
      <c r="R59" s="52">
        <v>1</v>
      </c>
    </row>
    <row r="60" spans="1:18" ht="24" customHeight="1" thickBot="1">
      <c r="A60" s="57">
        <v>47</v>
      </c>
      <c r="B60" s="58"/>
      <c r="C60" s="217">
        <v>1523</v>
      </c>
      <c r="D60" s="133" t="s">
        <v>20</v>
      </c>
      <c r="E60" s="124"/>
      <c r="F60" s="157">
        <v>4</v>
      </c>
      <c r="G60" s="77" t="str">
        <f t="shared" si="0"/>
        <v/>
      </c>
      <c r="H60" s="78"/>
      <c r="I60" s="79" t="str">
        <f t="shared" si="4"/>
        <v/>
      </c>
      <c r="J60" s="93" t="s">
        <v>894</v>
      </c>
      <c r="K60" s="116">
        <f t="shared" si="2"/>
        <v>168</v>
      </c>
      <c r="L60" s="111">
        <v>210</v>
      </c>
      <c r="M60" s="99" t="str">
        <f t="shared" si="5"/>
        <v/>
      </c>
      <c r="P60" s="50">
        <v>3</v>
      </c>
      <c r="Q60" s="54">
        <v>6.2500000000000003E-3</v>
      </c>
      <c r="R60" s="52">
        <v>1</v>
      </c>
    </row>
    <row r="61" spans="1:18" ht="24" customHeight="1">
      <c r="A61" s="57">
        <v>48</v>
      </c>
      <c r="B61" s="297" t="s">
        <v>1164</v>
      </c>
      <c r="C61" s="217">
        <v>1798</v>
      </c>
      <c r="D61" s="228" t="s">
        <v>1161</v>
      </c>
      <c r="E61" s="124"/>
      <c r="F61" s="157">
        <v>10</v>
      </c>
      <c r="G61" s="77" t="str">
        <f t="shared" ref="G61:G63" si="14">IF(E61="","",E61*F61)</f>
        <v/>
      </c>
      <c r="H61" s="78"/>
      <c r="I61" s="79" t="str">
        <f t="shared" ref="I61:I63" si="15">IF(E61="","",E61)</f>
        <v/>
      </c>
      <c r="J61" s="93" t="s">
        <v>894</v>
      </c>
      <c r="K61" s="116">
        <f t="shared" ref="K61:K63" si="16">L61*(1+K$9)</f>
        <v>64</v>
      </c>
      <c r="L61" s="111">
        <v>80</v>
      </c>
      <c r="M61" s="99" t="str">
        <f t="shared" ref="M61:M63" si="17">IF(E61="","",G61*K61)</f>
        <v/>
      </c>
      <c r="P61" s="50">
        <v>0.8</v>
      </c>
      <c r="Q61" s="54">
        <v>1.7857142857142857E-3</v>
      </c>
      <c r="R61" s="52">
        <v>1</v>
      </c>
    </row>
    <row r="62" spans="1:18" ht="24" customHeight="1">
      <c r="A62" s="57">
        <v>49</v>
      </c>
      <c r="B62" s="298"/>
      <c r="C62" s="217">
        <v>1799</v>
      </c>
      <c r="D62" s="228" t="s">
        <v>1162</v>
      </c>
      <c r="E62" s="124"/>
      <c r="F62" s="157">
        <v>10</v>
      </c>
      <c r="G62" s="77" t="str">
        <f t="shared" si="14"/>
        <v/>
      </c>
      <c r="H62" s="78"/>
      <c r="I62" s="79" t="str">
        <f t="shared" si="15"/>
        <v/>
      </c>
      <c r="J62" s="93" t="s">
        <v>894</v>
      </c>
      <c r="K62" s="116">
        <f t="shared" si="16"/>
        <v>64</v>
      </c>
      <c r="L62" s="111">
        <v>80</v>
      </c>
      <c r="M62" s="99" t="str">
        <f t="shared" si="17"/>
        <v/>
      </c>
      <c r="P62" s="50">
        <v>0.8</v>
      </c>
      <c r="Q62" s="54">
        <v>1.7857142857142857E-3</v>
      </c>
      <c r="R62" s="52">
        <v>1</v>
      </c>
    </row>
    <row r="63" spans="1:18" ht="24" customHeight="1" thickBot="1">
      <c r="A63" s="57">
        <v>50</v>
      </c>
      <c r="B63" s="299"/>
      <c r="C63" s="217">
        <v>1800</v>
      </c>
      <c r="D63" s="228" t="s">
        <v>1163</v>
      </c>
      <c r="E63" s="124"/>
      <c r="F63" s="157">
        <v>10</v>
      </c>
      <c r="G63" s="77" t="str">
        <f t="shared" si="14"/>
        <v/>
      </c>
      <c r="H63" s="78"/>
      <c r="I63" s="79" t="str">
        <f t="shared" si="15"/>
        <v/>
      </c>
      <c r="J63" s="93" t="s">
        <v>894</v>
      </c>
      <c r="K63" s="116">
        <f t="shared" si="16"/>
        <v>64</v>
      </c>
      <c r="L63" s="111">
        <v>80</v>
      </c>
      <c r="M63" s="99" t="str">
        <f t="shared" si="17"/>
        <v/>
      </c>
      <c r="P63" s="50">
        <v>0.8</v>
      </c>
      <c r="Q63" s="54">
        <v>1.7857142857142857E-3</v>
      </c>
      <c r="R63" s="52">
        <v>1</v>
      </c>
    </row>
    <row r="64" spans="1:18" ht="24" customHeight="1">
      <c r="A64" s="57">
        <v>51</v>
      </c>
      <c r="B64" s="58"/>
      <c r="C64" s="217">
        <v>605</v>
      </c>
      <c r="D64" s="134" t="s">
        <v>365</v>
      </c>
      <c r="E64" s="124"/>
      <c r="F64" s="157">
        <v>10</v>
      </c>
      <c r="G64" s="77" t="str">
        <f t="shared" si="0"/>
        <v/>
      </c>
      <c r="H64" s="78"/>
      <c r="I64" s="79" t="str">
        <f t="shared" si="4"/>
        <v/>
      </c>
      <c r="J64" s="93" t="s">
        <v>894</v>
      </c>
      <c r="K64" s="116">
        <f t="shared" si="2"/>
        <v>60</v>
      </c>
      <c r="L64" s="111">
        <v>75</v>
      </c>
      <c r="M64" s="99" t="str">
        <f t="shared" si="5"/>
        <v/>
      </c>
      <c r="P64" s="50">
        <v>0.8</v>
      </c>
      <c r="Q64" s="54">
        <v>1.7857142857142857E-3</v>
      </c>
      <c r="R64" s="52">
        <v>1</v>
      </c>
    </row>
    <row r="65" spans="1:18" ht="24" customHeight="1">
      <c r="A65" s="57">
        <v>52</v>
      </c>
      <c r="B65" s="58"/>
      <c r="C65" s="217">
        <v>1487</v>
      </c>
      <c r="D65" s="134" t="s">
        <v>366</v>
      </c>
      <c r="E65" s="124"/>
      <c r="F65" s="157">
        <v>10</v>
      </c>
      <c r="G65" s="77" t="str">
        <f t="shared" si="0"/>
        <v/>
      </c>
      <c r="H65" s="78"/>
      <c r="I65" s="79" t="str">
        <f t="shared" si="4"/>
        <v/>
      </c>
      <c r="J65" s="93" t="s">
        <v>894</v>
      </c>
      <c r="K65" s="116">
        <f t="shared" si="2"/>
        <v>60</v>
      </c>
      <c r="L65" s="111">
        <v>75</v>
      </c>
      <c r="M65" s="99" t="str">
        <f t="shared" si="5"/>
        <v/>
      </c>
      <c r="P65" s="50">
        <v>0.8</v>
      </c>
      <c r="Q65" s="54">
        <v>1.7857142857142857E-3</v>
      </c>
      <c r="R65" s="52">
        <v>1</v>
      </c>
    </row>
    <row r="66" spans="1:18" ht="24" customHeight="1">
      <c r="A66" s="57">
        <v>53</v>
      </c>
      <c r="B66" s="58"/>
      <c r="C66" s="217">
        <v>1586</v>
      </c>
      <c r="D66" s="134" t="s">
        <v>868</v>
      </c>
      <c r="E66" s="124"/>
      <c r="F66" s="157">
        <v>10</v>
      </c>
      <c r="G66" s="77" t="str">
        <f t="shared" si="0"/>
        <v/>
      </c>
      <c r="H66" s="78"/>
      <c r="I66" s="79" t="str">
        <f t="shared" si="4"/>
        <v/>
      </c>
      <c r="J66" s="93" t="s">
        <v>894</v>
      </c>
      <c r="K66" s="116">
        <f t="shared" si="2"/>
        <v>60</v>
      </c>
      <c r="L66" s="111">
        <v>75</v>
      </c>
      <c r="M66" s="99" t="str">
        <f t="shared" si="5"/>
        <v/>
      </c>
      <c r="P66" s="50">
        <v>0.8</v>
      </c>
      <c r="Q66" s="54">
        <v>1.7857142857142857E-3</v>
      </c>
      <c r="R66" s="52">
        <v>1</v>
      </c>
    </row>
    <row r="67" spans="1:18" ht="24" customHeight="1">
      <c r="A67" s="57">
        <v>54</v>
      </c>
      <c r="B67" s="58"/>
      <c r="C67" s="217">
        <v>1488</v>
      </c>
      <c r="D67" s="134" t="s">
        <v>367</v>
      </c>
      <c r="E67" s="124"/>
      <c r="F67" s="157">
        <v>10</v>
      </c>
      <c r="G67" s="77" t="str">
        <f t="shared" si="0"/>
        <v/>
      </c>
      <c r="H67" s="78"/>
      <c r="I67" s="79" t="str">
        <f t="shared" si="4"/>
        <v/>
      </c>
      <c r="J67" s="93" t="s">
        <v>894</v>
      </c>
      <c r="K67" s="116">
        <f t="shared" si="2"/>
        <v>60</v>
      </c>
      <c r="L67" s="111">
        <v>75</v>
      </c>
      <c r="M67" s="99" t="str">
        <f t="shared" si="5"/>
        <v/>
      </c>
      <c r="P67" s="50">
        <v>0.8</v>
      </c>
      <c r="Q67" s="54">
        <v>1.7857142857142857E-3</v>
      </c>
      <c r="R67" s="52">
        <v>1</v>
      </c>
    </row>
    <row r="68" spans="1:18" ht="24" customHeight="1">
      <c r="A68" s="57">
        <v>55</v>
      </c>
      <c r="B68" s="58"/>
      <c r="C68" s="217">
        <v>1489</v>
      </c>
      <c r="D68" s="134" t="s">
        <v>368</v>
      </c>
      <c r="E68" s="124"/>
      <c r="F68" s="157">
        <v>10</v>
      </c>
      <c r="G68" s="77" t="str">
        <f t="shared" si="0"/>
        <v/>
      </c>
      <c r="H68" s="78"/>
      <c r="I68" s="79" t="str">
        <f t="shared" si="4"/>
        <v/>
      </c>
      <c r="J68" s="93" t="s">
        <v>894</v>
      </c>
      <c r="K68" s="116">
        <f t="shared" si="2"/>
        <v>60</v>
      </c>
      <c r="L68" s="111">
        <v>75</v>
      </c>
      <c r="M68" s="99" t="str">
        <f t="shared" si="5"/>
        <v/>
      </c>
      <c r="P68" s="50">
        <v>0.8</v>
      </c>
      <c r="Q68" s="54">
        <v>1.7857142857142857E-3</v>
      </c>
      <c r="R68" s="52">
        <v>1</v>
      </c>
    </row>
    <row r="69" spans="1:18" ht="24" customHeight="1">
      <c r="A69" s="57">
        <v>56</v>
      </c>
      <c r="B69" s="58"/>
      <c r="C69" s="217">
        <v>1490</v>
      </c>
      <c r="D69" s="134" t="s">
        <v>369</v>
      </c>
      <c r="E69" s="124"/>
      <c r="F69" s="157">
        <v>10</v>
      </c>
      <c r="G69" s="77" t="str">
        <f t="shared" si="0"/>
        <v/>
      </c>
      <c r="H69" s="78"/>
      <c r="I69" s="79" t="str">
        <f t="shared" si="4"/>
        <v/>
      </c>
      <c r="J69" s="93" t="s">
        <v>894</v>
      </c>
      <c r="K69" s="116">
        <f t="shared" si="2"/>
        <v>60</v>
      </c>
      <c r="L69" s="111">
        <v>75</v>
      </c>
      <c r="M69" s="99" t="str">
        <f t="shared" si="5"/>
        <v/>
      </c>
      <c r="P69" s="50">
        <v>0.8</v>
      </c>
      <c r="Q69" s="54">
        <v>1.7857142857142857E-3</v>
      </c>
      <c r="R69" s="52">
        <v>1</v>
      </c>
    </row>
    <row r="70" spans="1:18" ht="24" customHeight="1">
      <c r="A70" s="57">
        <v>57</v>
      </c>
      <c r="B70" s="58"/>
      <c r="C70" s="217">
        <v>1491</v>
      </c>
      <c r="D70" s="134" t="s">
        <v>370</v>
      </c>
      <c r="E70" s="124"/>
      <c r="F70" s="157">
        <v>10</v>
      </c>
      <c r="G70" s="77" t="str">
        <f t="shared" si="0"/>
        <v/>
      </c>
      <c r="H70" s="78"/>
      <c r="I70" s="79" t="str">
        <f t="shared" si="4"/>
        <v/>
      </c>
      <c r="J70" s="93" t="s">
        <v>894</v>
      </c>
      <c r="K70" s="116">
        <f t="shared" si="2"/>
        <v>60</v>
      </c>
      <c r="L70" s="111">
        <v>75</v>
      </c>
      <c r="M70" s="99" t="str">
        <f t="shared" si="5"/>
        <v/>
      </c>
      <c r="P70" s="50">
        <v>0.8</v>
      </c>
      <c r="Q70" s="54">
        <v>1.7857142857142857E-3</v>
      </c>
      <c r="R70" s="52">
        <v>1</v>
      </c>
    </row>
    <row r="71" spans="1:18" ht="24" customHeight="1">
      <c r="A71" s="57">
        <v>58</v>
      </c>
      <c r="B71" s="58"/>
      <c r="C71" s="217">
        <v>1890</v>
      </c>
      <c r="D71" s="134" t="s">
        <v>371</v>
      </c>
      <c r="E71" s="124"/>
      <c r="F71" s="157">
        <v>10</v>
      </c>
      <c r="G71" s="77" t="str">
        <f t="shared" si="0"/>
        <v/>
      </c>
      <c r="H71" s="78"/>
      <c r="I71" s="79" t="str">
        <f t="shared" si="4"/>
        <v/>
      </c>
      <c r="J71" s="93" t="s">
        <v>894</v>
      </c>
      <c r="K71" s="116">
        <f t="shared" si="2"/>
        <v>60</v>
      </c>
      <c r="L71" s="111">
        <v>75</v>
      </c>
      <c r="M71" s="99" t="str">
        <f t="shared" si="5"/>
        <v/>
      </c>
      <c r="P71" s="50">
        <v>0.8</v>
      </c>
      <c r="Q71" s="54">
        <v>1.7857142857142857E-3</v>
      </c>
      <c r="R71" s="52">
        <v>1</v>
      </c>
    </row>
    <row r="72" spans="1:18" ht="24" customHeight="1">
      <c r="A72" s="57">
        <v>59</v>
      </c>
      <c r="B72" s="58"/>
      <c r="C72" s="217">
        <v>1408</v>
      </c>
      <c r="D72" s="135" t="s">
        <v>21</v>
      </c>
      <c r="E72" s="124"/>
      <c r="F72" s="157">
        <v>10</v>
      </c>
      <c r="G72" s="77" t="str">
        <f t="shared" si="0"/>
        <v/>
      </c>
      <c r="H72" s="78"/>
      <c r="I72" s="79" t="str">
        <f t="shared" si="4"/>
        <v/>
      </c>
      <c r="J72" s="93" t="s">
        <v>894</v>
      </c>
      <c r="K72" s="116">
        <f t="shared" si="2"/>
        <v>60</v>
      </c>
      <c r="L72" s="111">
        <v>75</v>
      </c>
      <c r="M72" s="99" t="str">
        <f t="shared" si="5"/>
        <v/>
      </c>
      <c r="P72" s="50">
        <v>0.8</v>
      </c>
      <c r="Q72" s="54">
        <v>1.7857142857142857E-3</v>
      </c>
      <c r="R72" s="52">
        <v>1</v>
      </c>
    </row>
    <row r="73" spans="1:18" ht="24" customHeight="1">
      <c r="A73" s="57">
        <v>60</v>
      </c>
      <c r="B73" s="58"/>
      <c r="C73" s="217">
        <v>95</v>
      </c>
      <c r="D73" s="136" t="s">
        <v>22</v>
      </c>
      <c r="E73" s="124"/>
      <c r="F73" s="157">
        <v>10</v>
      </c>
      <c r="G73" s="77" t="str">
        <f t="shared" si="0"/>
        <v/>
      </c>
      <c r="H73" s="78"/>
      <c r="I73" s="79" t="str">
        <f t="shared" si="4"/>
        <v/>
      </c>
      <c r="J73" s="93" t="s">
        <v>894</v>
      </c>
      <c r="K73" s="116">
        <f t="shared" si="2"/>
        <v>60</v>
      </c>
      <c r="L73" s="111">
        <v>75</v>
      </c>
      <c r="M73" s="99" t="str">
        <f t="shared" si="5"/>
        <v/>
      </c>
      <c r="P73" s="50">
        <v>0.8</v>
      </c>
      <c r="Q73" s="54">
        <v>1.7857142857142857E-3</v>
      </c>
      <c r="R73" s="52">
        <v>1</v>
      </c>
    </row>
    <row r="74" spans="1:18" ht="24" customHeight="1">
      <c r="A74" s="57">
        <v>61</v>
      </c>
      <c r="B74" s="58"/>
      <c r="C74" s="217">
        <v>98</v>
      </c>
      <c r="D74" s="136" t="s">
        <v>372</v>
      </c>
      <c r="E74" s="124"/>
      <c r="F74" s="157">
        <v>10</v>
      </c>
      <c r="G74" s="77" t="str">
        <f t="shared" si="0"/>
        <v/>
      </c>
      <c r="H74" s="78"/>
      <c r="I74" s="79" t="str">
        <f t="shared" si="4"/>
        <v/>
      </c>
      <c r="J74" s="93" t="s">
        <v>894</v>
      </c>
      <c r="K74" s="116">
        <f t="shared" si="2"/>
        <v>60</v>
      </c>
      <c r="L74" s="111">
        <v>75</v>
      </c>
      <c r="M74" s="99" t="str">
        <f t="shared" si="5"/>
        <v/>
      </c>
      <c r="P74" s="50">
        <v>0.8</v>
      </c>
      <c r="Q74" s="54">
        <v>1.7857142857142857E-3</v>
      </c>
      <c r="R74" s="52">
        <v>1</v>
      </c>
    </row>
    <row r="75" spans="1:18" ht="24" customHeight="1">
      <c r="A75" s="57">
        <v>62</v>
      </c>
      <c r="B75" s="58"/>
      <c r="C75" s="217">
        <v>1538</v>
      </c>
      <c r="D75" s="137" t="s">
        <v>23</v>
      </c>
      <c r="E75" s="124"/>
      <c r="F75" s="157">
        <v>10</v>
      </c>
      <c r="G75" s="77" t="str">
        <f t="shared" si="0"/>
        <v/>
      </c>
      <c r="H75" s="78"/>
      <c r="I75" s="79" t="str">
        <f t="shared" si="4"/>
        <v/>
      </c>
      <c r="J75" s="93" t="s">
        <v>894</v>
      </c>
      <c r="K75" s="116">
        <f t="shared" si="2"/>
        <v>60</v>
      </c>
      <c r="L75" s="111">
        <v>75</v>
      </c>
      <c r="M75" s="99" t="str">
        <f t="shared" si="5"/>
        <v/>
      </c>
      <c r="P75" s="50">
        <v>0.8</v>
      </c>
      <c r="Q75" s="54">
        <v>1.7857142857142857E-3</v>
      </c>
      <c r="R75" s="52">
        <v>1</v>
      </c>
    </row>
    <row r="76" spans="1:18" ht="24" customHeight="1">
      <c r="A76" s="57">
        <v>63</v>
      </c>
      <c r="B76" s="58"/>
      <c r="C76" s="217">
        <v>1539</v>
      </c>
      <c r="D76" s="137" t="s">
        <v>24</v>
      </c>
      <c r="E76" s="124"/>
      <c r="F76" s="157">
        <v>10</v>
      </c>
      <c r="G76" s="77" t="str">
        <f t="shared" si="0"/>
        <v/>
      </c>
      <c r="H76" s="78"/>
      <c r="I76" s="79" t="str">
        <f t="shared" si="4"/>
        <v/>
      </c>
      <c r="J76" s="93" t="s">
        <v>894</v>
      </c>
      <c r="K76" s="116">
        <f t="shared" si="2"/>
        <v>60</v>
      </c>
      <c r="L76" s="111">
        <v>75</v>
      </c>
      <c r="M76" s="99" t="str">
        <f t="shared" si="5"/>
        <v/>
      </c>
      <c r="P76" s="50">
        <v>0.8</v>
      </c>
      <c r="Q76" s="54">
        <v>1.7857142857142857E-3</v>
      </c>
      <c r="R76" s="52">
        <v>1</v>
      </c>
    </row>
    <row r="77" spans="1:18" ht="24" customHeight="1">
      <c r="A77" s="57">
        <v>64</v>
      </c>
      <c r="B77" s="58"/>
      <c r="C77" s="217">
        <v>1540</v>
      </c>
      <c r="D77" s="137" t="s">
        <v>25</v>
      </c>
      <c r="E77" s="124"/>
      <c r="F77" s="157">
        <v>10</v>
      </c>
      <c r="G77" s="77" t="str">
        <f t="shared" si="0"/>
        <v/>
      </c>
      <c r="H77" s="78"/>
      <c r="I77" s="79" t="str">
        <f t="shared" si="4"/>
        <v/>
      </c>
      <c r="J77" s="93" t="s">
        <v>894</v>
      </c>
      <c r="K77" s="116">
        <f t="shared" si="2"/>
        <v>60</v>
      </c>
      <c r="L77" s="111">
        <v>75</v>
      </c>
      <c r="M77" s="99" t="str">
        <f t="shared" si="5"/>
        <v/>
      </c>
      <c r="P77" s="50">
        <v>0.8</v>
      </c>
      <c r="Q77" s="54">
        <v>1.7857142857142857E-3</v>
      </c>
      <c r="R77" s="52">
        <v>1</v>
      </c>
    </row>
    <row r="78" spans="1:18" ht="24" customHeight="1">
      <c r="A78" s="57">
        <v>65</v>
      </c>
      <c r="B78" s="58"/>
      <c r="C78" s="217">
        <v>1561</v>
      </c>
      <c r="D78" s="137" t="s">
        <v>26</v>
      </c>
      <c r="E78" s="124"/>
      <c r="F78" s="157">
        <v>10</v>
      </c>
      <c r="G78" s="77" t="str">
        <f t="shared" si="0"/>
        <v/>
      </c>
      <c r="H78" s="78"/>
      <c r="I78" s="79" t="str">
        <f t="shared" si="4"/>
        <v/>
      </c>
      <c r="J78" s="93" t="s">
        <v>894</v>
      </c>
      <c r="K78" s="116">
        <f t="shared" si="2"/>
        <v>60</v>
      </c>
      <c r="L78" s="111">
        <v>75</v>
      </c>
      <c r="M78" s="99" t="str">
        <f t="shared" si="5"/>
        <v/>
      </c>
      <c r="P78" s="50">
        <v>0.8</v>
      </c>
      <c r="Q78" s="54">
        <v>1.7857142857142857E-3</v>
      </c>
      <c r="R78" s="52">
        <v>1</v>
      </c>
    </row>
    <row r="79" spans="1:18" ht="24" customHeight="1">
      <c r="A79" s="57">
        <v>66</v>
      </c>
      <c r="B79" s="58"/>
      <c r="C79" s="217">
        <v>1584</v>
      </c>
      <c r="D79" s="137" t="s">
        <v>27</v>
      </c>
      <c r="E79" s="124"/>
      <c r="F79" s="157">
        <v>10</v>
      </c>
      <c r="G79" s="77" t="str">
        <f t="shared" si="0"/>
        <v/>
      </c>
      <c r="H79" s="78"/>
      <c r="I79" s="79" t="str">
        <f t="shared" si="4"/>
        <v/>
      </c>
      <c r="J79" s="93" t="s">
        <v>894</v>
      </c>
      <c r="K79" s="116">
        <f t="shared" si="2"/>
        <v>60</v>
      </c>
      <c r="L79" s="111">
        <v>75</v>
      </c>
      <c r="M79" s="99" t="str">
        <f t="shared" si="5"/>
        <v/>
      </c>
      <c r="P79" s="50">
        <v>0.8</v>
      </c>
      <c r="Q79" s="54">
        <v>1.7857142857142857E-3</v>
      </c>
      <c r="R79" s="52">
        <v>1</v>
      </c>
    </row>
    <row r="80" spans="1:18" ht="24" customHeight="1">
      <c r="A80" s="57">
        <v>67</v>
      </c>
      <c r="B80" s="58"/>
      <c r="C80" s="217">
        <v>1585</v>
      </c>
      <c r="D80" s="137" t="s">
        <v>28</v>
      </c>
      <c r="E80" s="124"/>
      <c r="F80" s="157">
        <v>10</v>
      </c>
      <c r="G80" s="77" t="str">
        <f t="shared" si="0"/>
        <v/>
      </c>
      <c r="H80" s="78"/>
      <c r="I80" s="79" t="str">
        <f t="shared" si="4"/>
        <v/>
      </c>
      <c r="J80" s="93" t="s">
        <v>894</v>
      </c>
      <c r="K80" s="116">
        <f t="shared" ref="K80:K144" si="18">L80*(1+K$9)</f>
        <v>60</v>
      </c>
      <c r="L80" s="111">
        <v>75</v>
      </c>
      <c r="M80" s="99" t="str">
        <f t="shared" si="5"/>
        <v/>
      </c>
      <c r="P80" s="50">
        <v>0.8</v>
      </c>
      <c r="Q80" s="54">
        <v>1.7857142857142857E-3</v>
      </c>
      <c r="R80" s="52">
        <v>1</v>
      </c>
    </row>
    <row r="81" spans="1:18" ht="24" customHeight="1">
      <c r="A81" s="57">
        <v>68</v>
      </c>
      <c r="B81" s="58"/>
      <c r="C81" s="217">
        <v>1891</v>
      </c>
      <c r="D81" s="137" t="s">
        <v>29</v>
      </c>
      <c r="E81" s="124"/>
      <c r="F81" s="157">
        <v>10</v>
      </c>
      <c r="G81" s="77" t="str">
        <f t="shared" ref="G81:G153" si="19">IF(E81="","",E81*F81)</f>
        <v/>
      </c>
      <c r="H81" s="78"/>
      <c r="I81" s="79" t="str">
        <f t="shared" si="4"/>
        <v/>
      </c>
      <c r="J81" s="93" t="s">
        <v>894</v>
      </c>
      <c r="K81" s="116">
        <f t="shared" si="18"/>
        <v>60</v>
      </c>
      <c r="L81" s="111">
        <v>75</v>
      </c>
      <c r="M81" s="99" t="str">
        <f t="shared" si="5"/>
        <v/>
      </c>
      <c r="P81" s="50">
        <v>0.8</v>
      </c>
      <c r="Q81" s="54">
        <v>1.7857142857142857E-3</v>
      </c>
      <c r="R81" s="52">
        <v>1</v>
      </c>
    </row>
    <row r="82" spans="1:18" ht="24" customHeight="1">
      <c r="A82" s="57">
        <v>69</v>
      </c>
      <c r="B82" s="58"/>
      <c r="C82" s="217">
        <v>1587</v>
      </c>
      <c r="D82" s="134" t="s">
        <v>30</v>
      </c>
      <c r="E82" s="124"/>
      <c r="F82" s="157">
        <v>10</v>
      </c>
      <c r="G82" s="77" t="str">
        <f t="shared" si="19"/>
        <v/>
      </c>
      <c r="H82" s="78"/>
      <c r="I82" s="79" t="str">
        <f t="shared" ref="I82:I88" si="20">IF(E82="","",E82)</f>
        <v/>
      </c>
      <c r="J82" s="93" t="s">
        <v>894</v>
      </c>
      <c r="K82" s="116">
        <f t="shared" si="18"/>
        <v>60</v>
      </c>
      <c r="L82" s="111">
        <v>75</v>
      </c>
      <c r="M82" s="99" t="str">
        <f t="shared" si="5"/>
        <v/>
      </c>
      <c r="P82" s="50">
        <v>0.8</v>
      </c>
      <c r="Q82" s="54">
        <v>1.7857142857142857E-3</v>
      </c>
      <c r="R82" s="52">
        <v>1</v>
      </c>
    </row>
    <row r="83" spans="1:18" ht="24" customHeight="1">
      <c r="A83" s="57">
        <v>70</v>
      </c>
      <c r="B83" s="58"/>
      <c r="C83" s="217">
        <v>1588</v>
      </c>
      <c r="D83" s="134" t="s">
        <v>31</v>
      </c>
      <c r="E83" s="124"/>
      <c r="F83" s="157">
        <v>10</v>
      </c>
      <c r="G83" s="77" t="str">
        <f t="shared" si="19"/>
        <v/>
      </c>
      <c r="H83" s="78"/>
      <c r="I83" s="79" t="str">
        <f t="shared" si="20"/>
        <v/>
      </c>
      <c r="J83" s="93" t="s">
        <v>894</v>
      </c>
      <c r="K83" s="116">
        <f t="shared" si="18"/>
        <v>60</v>
      </c>
      <c r="L83" s="111">
        <v>75</v>
      </c>
      <c r="M83" s="99" t="str">
        <f t="shared" ref="M83:M163" si="21">IF(E83="","",G83*K83)</f>
        <v/>
      </c>
      <c r="P83" s="50">
        <v>0.8</v>
      </c>
      <c r="Q83" s="54">
        <v>1.7857142857142857E-3</v>
      </c>
      <c r="R83" s="52">
        <v>1</v>
      </c>
    </row>
    <row r="84" spans="1:18" ht="24" customHeight="1">
      <c r="A84" s="57">
        <v>71</v>
      </c>
      <c r="B84" s="58"/>
      <c r="C84" s="217">
        <v>1589</v>
      </c>
      <c r="D84" s="134" t="s">
        <v>32</v>
      </c>
      <c r="E84" s="124"/>
      <c r="F84" s="157">
        <v>10</v>
      </c>
      <c r="G84" s="77" t="str">
        <f t="shared" si="19"/>
        <v/>
      </c>
      <c r="H84" s="78"/>
      <c r="I84" s="79" t="str">
        <f t="shared" si="20"/>
        <v/>
      </c>
      <c r="J84" s="93" t="s">
        <v>894</v>
      </c>
      <c r="K84" s="116">
        <f t="shared" si="18"/>
        <v>60</v>
      </c>
      <c r="L84" s="111">
        <v>75</v>
      </c>
      <c r="M84" s="99" t="str">
        <f t="shared" si="21"/>
        <v/>
      </c>
      <c r="P84" s="50">
        <v>0.8</v>
      </c>
      <c r="Q84" s="54">
        <v>1.7857142857142857E-3</v>
      </c>
      <c r="R84" s="52">
        <v>1</v>
      </c>
    </row>
    <row r="85" spans="1:18" ht="24" customHeight="1">
      <c r="A85" s="57">
        <v>72</v>
      </c>
      <c r="B85" s="58"/>
      <c r="C85" s="217">
        <v>1590</v>
      </c>
      <c r="D85" s="134" t="s">
        <v>33</v>
      </c>
      <c r="E85" s="124"/>
      <c r="F85" s="157">
        <v>10</v>
      </c>
      <c r="G85" s="77" t="str">
        <f t="shared" si="19"/>
        <v/>
      </c>
      <c r="H85" s="78"/>
      <c r="I85" s="79" t="str">
        <f t="shared" si="20"/>
        <v/>
      </c>
      <c r="J85" s="93" t="s">
        <v>894</v>
      </c>
      <c r="K85" s="116">
        <f t="shared" si="18"/>
        <v>60</v>
      </c>
      <c r="L85" s="111">
        <v>75</v>
      </c>
      <c r="M85" s="99" t="str">
        <f t="shared" si="21"/>
        <v/>
      </c>
      <c r="P85" s="50">
        <v>0.8</v>
      </c>
      <c r="Q85" s="54">
        <v>1.7857142857142857E-3</v>
      </c>
      <c r="R85" s="52">
        <v>1</v>
      </c>
    </row>
    <row r="86" spans="1:18" ht="24" customHeight="1">
      <c r="A86" s="57">
        <v>73</v>
      </c>
      <c r="B86" s="58"/>
      <c r="C86" s="217">
        <v>1591</v>
      </c>
      <c r="D86" s="134" t="s">
        <v>34</v>
      </c>
      <c r="E86" s="124"/>
      <c r="F86" s="157">
        <v>10</v>
      </c>
      <c r="G86" s="77" t="str">
        <f t="shared" si="19"/>
        <v/>
      </c>
      <c r="H86" s="78"/>
      <c r="I86" s="79" t="str">
        <f t="shared" si="20"/>
        <v/>
      </c>
      <c r="J86" s="93" t="s">
        <v>894</v>
      </c>
      <c r="K86" s="116">
        <f t="shared" si="18"/>
        <v>60</v>
      </c>
      <c r="L86" s="111">
        <v>75</v>
      </c>
      <c r="M86" s="99" t="str">
        <f t="shared" si="21"/>
        <v/>
      </c>
      <c r="P86" s="50">
        <v>0.8</v>
      </c>
      <c r="Q86" s="54">
        <v>1.7857142857142857E-3</v>
      </c>
      <c r="R86" s="52">
        <v>1</v>
      </c>
    </row>
    <row r="87" spans="1:18" ht="24" customHeight="1">
      <c r="A87" s="57">
        <v>74</v>
      </c>
      <c r="B87" s="58"/>
      <c r="C87" s="217">
        <v>1592</v>
      </c>
      <c r="D87" s="134" t="s">
        <v>35</v>
      </c>
      <c r="E87" s="124"/>
      <c r="F87" s="157">
        <v>10</v>
      </c>
      <c r="G87" s="77" t="str">
        <f t="shared" si="19"/>
        <v/>
      </c>
      <c r="H87" s="78"/>
      <c r="I87" s="79" t="str">
        <f t="shared" si="20"/>
        <v/>
      </c>
      <c r="J87" s="93" t="s">
        <v>894</v>
      </c>
      <c r="K87" s="116">
        <f t="shared" si="18"/>
        <v>60</v>
      </c>
      <c r="L87" s="111">
        <v>75</v>
      </c>
      <c r="M87" s="99" t="str">
        <f t="shared" si="21"/>
        <v/>
      </c>
      <c r="P87" s="50">
        <v>0.8</v>
      </c>
      <c r="Q87" s="54">
        <v>1.7857142857142857E-3</v>
      </c>
      <c r="R87" s="52">
        <v>1</v>
      </c>
    </row>
    <row r="88" spans="1:18" ht="24" customHeight="1">
      <c r="A88" s="57">
        <v>75</v>
      </c>
      <c r="B88" s="58"/>
      <c r="C88" s="217">
        <v>1893</v>
      </c>
      <c r="D88" s="134" t="s">
        <v>36</v>
      </c>
      <c r="E88" s="124"/>
      <c r="F88" s="157">
        <v>10</v>
      </c>
      <c r="G88" s="77" t="str">
        <f t="shared" si="19"/>
        <v/>
      </c>
      <c r="H88" s="78"/>
      <c r="I88" s="79" t="str">
        <f t="shared" si="20"/>
        <v/>
      </c>
      <c r="J88" s="93" t="s">
        <v>894</v>
      </c>
      <c r="K88" s="116">
        <f t="shared" si="18"/>
        <v>60</v>
      </c>
      <c r="L88" s="111">
        <v>75</v>
      </c>
      <c r="M88" s="99" t="str">
        <f t="shared" si="21"/>
        <v/>
      </c>
      <c r="P88" s="50">
        <v>0.8</v>
      </c>
      <c r="Q88" s="54">
        <v>1.7857142857142857E-3</v>
      </c>
      <c r="R88" s="52">
        <v>1</v>
      </c>
    </row>
    <row r="89" spans="1:18" ht="24" customHeight="1">
      <c r="A89" s="57">
        <v>76</v>
      </c>
      <c r="B89" s="58"/>
      <c r="C89" s="221">
        <v>1103</v>
      </c>
      <c r="D89" s="136" t="s">
        <v>1172</v>
      </c>
      <c r="E89" s="124"/>
      <c r="F89" s="157" t="s">
        <v>56</v>
      </c>
      <c r="G89" s="77" t="str">
        <f t="shared" si="19"/>
        <v/>
      </c>
      <c r="H89" s="102"/>
      <c r="I89" s="103" t="str">
        <f>IF(E89="","",E89)</f>
        <v/>
      </c>
      <c r="J89" s="104" t="s">
        <v>895</v>
      </c>
      <c r="K89" s="116">
        <f t="shared" si="18"/>
        <v>64</v>
      </c>
      <c r="L89" s="111">
        <v>80</v>
      </c>
      <c r="M89" s="99" t="str">
        <f t="shared" si="21"/>
        <v/>
      </c>
      <c r="P89" s="50">
        <v>0.65</v>
      </c>
      <c r="Q89" s="54">
        <v>8.0515297906602254E-4</v>
      </c>
      <c r="R89" s="52">
        <v>2</v>
      </c>
    </row>
    <row r="90" spans="1:18" ht="24" customHeight="1">
      <c r="A90" s="57">
        <v>77</v>
      </c>
      <c r="B90" s="58"/>
      <c r="C90" s="217">
        <v>1104</v>
      </c>
      <c r="D90" s="136" t="s">
        <v>1173</v>
      </c>
      <c r="E90" s="124"/>
      <c r="F90" s="157" t="s">
        <v>56</v>
      </c>
      <c r="G90" s="77" t="str">
        <f t="shared" si="19"/>
        <v/>
      </c>
      <c r="H90" s="102"/>
      <c r="I90" s="103" t="str">
        <f t="shared" ref="I90:I134" si="22">IF(E90="","",E90)</f>
        <v/>
      </c>
      <c r="J90" s="105" t="s">
        <v>895</v>
      </c>
      <c r="K90" s="116">
        <f t="shared" si="18"/>
        <v>64</v>
      </c>
      <c r="L90" s="111">
        <v>80</v>
      </c>
      <c r="M90" s="99" t="str">
        <f t="shared" si="21"/>
        <v/>
      </c>
      <c r="P90" s="50">
        <v>0.65</v>
      </c>
      <c r="Q90" s="54">
        <v>8.0515297906602254E-4</v>
      </c>
      <c r="R90" s="52">
        <v>2</v>
      </c>
    </row>
    <row r="91" spans="1:18" ht="24" customHeight="1">
      <c r="A91" s="57">
        <v>78</v>
      </c>
      <c r="B91" s="58"/>
      <c r="C91" s="217">
        <v>1101</v>
      </c>
      <c r="D91" s="136" t="s">
        <v>1174</v>
      </c>
      <c r="E91" s="124"/>
      <c r="F91" s="157" t="s">
        <v>56</v>
      </c>
      <c r="G91" s="77" t="str">
        <f t="shared" si="19"/>
        <v/>
      </c>
      <c r="H91" s="102"/>
      <c r="I91" s="103" t="str">
        <f t="shared" si="22"/>
        <v/>
      </c>
      <c r="J91" s="104" t="s">
        <v>895</v>
      </c>
      <c r="K91" s="116">
        <f t="shared" si="18"/>
        <v>64</v>
      </c>
      <c r="L91" s="111">
        <v>80</v>
      </c>
      <c r="M91" s="99" t="str">
        <f t="shared" si="21"/>
        <v/>
      </c>
      <c r="P91" s="50">
        <v>0.65</v>
      </c>
      <c r="Q91" s="54">
        <v>8.0515297906602254E-4</v>
      </c>
      <c r="R91" s="52">
        <v>2</v>
      </c>
    </row>
    <row r="92" spans="1:18" ht="24" customHeight="1">
      <c r="A92" s="57">
        <v>79</v>
      </c>
      <c r="B92" s="58"/>
      <c r="C92" s="217">
        <v>1105</v>
      </c>
      <c r="D92" s="136" t="s">
        <v>1175</v>
      </c>
      <c r="E92" s="124"/>
      <c r="F92" s="157" t="s">
        <v>56</v>
      </c>
      <c r="G92" s="77" t="str">
        <f t="shared" si="19"/>
        <v/>
      </c>
      <c r="H92" s="102"/>
      <c r="I92" s="103" t="str">
        <f t="shared" si="22"/>
        <v/>
      </c>
      <c r="J92" s="104" t="s">
        <v>895</v>
      </c>
      <c r="K92" s="116">
        <f t="shared" si="18"/>
        <v>64</v>
      </c>
      <c r="L92" s="111">
        <v>80</v>
      </c>
      <c r="M92" s="99" t="str">
        <f t="shared" si="21"/>
        <v/>
      </c>
      <c r="P92" s="50">
        <v>0.65</v>
      </c>
      <c r="Q92" s="54">
        <v>8.0515297906602254E-4</v>
      </c>
      <c r="R92" s="52">
        <v>2</v>
      </c>
    </row>
    <row r="93" spans="1:18" ht="24" customHeight="1">
      <c r="A93" s="57">
        <v>80</v>
      </c>
      <c r="B93" s="58"/>
      <c r="C93" s="217">
        <v>1283</v>
      </c>
      <c r="D93" s="136" t="s">
        <v>1176</v>
      </c>
      <c r="E93" s="124"/>
      <c r="F93" s="157" t="s">
        <v>56</v>
      </c>
      <c r="G93" s="77" t="str">
        <f t="shared" si="19"/>
        <v/>
      </c>
      <c r="H93" s="102"/>
      <c r="I93" s="103" t="str">
        <f t="shared" si="22"/>
        <v/>
      </c>
      <c r="J93" s="104" t="s">
        <v>895</v>
      </c>
      <c r="K93" s="116">
        <f t="shared" si="18"/>
        <v>64</v>
      </c>
      <c r="L93" s="111">
        <v>80</v>
      </c>
      <c r="M93" s="99" t="str">
        <f t="shared" si="21"/>
        <v/>
      </c>
      <c r="P93" s="50">
        <v>0.65</v>
      </c>
      <c r="Q93" s="54">
        <v>8.0515297906602254E-4</v>
      </c>
      <c r="R93" s="52">
        <v>2</v>
      </c>
    </row>
    <row r="94" spans="1:18" ht="24" customHeight="1">
      <c r="A94" s="57">
        <v>81</v>
      </c>
      <c r="B94" s="58"/>
      <c r="C94" s="217">
        <v>1107</v>
      </c>
      <c r="D94" s="136" t="s">
        <v>1177</v>
      </c>
      <c r="E94" s="124"/>
      <c r="F94" s="157" t="s">
        <v>56</v>
      </c>
      <c r="G94" s="77" t="str">
        <f t="shared" si="19"/>
        <v/>
      </c>
      <c r="H94" s="102"/>
      <c r="I94" s="103" t="str">
        <f t="shared" si="22"/>
        <v/>
      </c>
      <c r="J94" s="104" t="s">
        <v>895</v>
      </c>
      <c r="K94" s="116">
        <f t="shared" si="18"/>
        <v>64</v>
      </c>
      <c r="L94" s="111">
        <v>80</v>
      </c>
      <c r="M94" s="99" t="str">
        <f t="shared" si="21"/>
        <v/>
      </c>
      <c r="P94" s="50">
        <v>0.65</v>
      </c>
      <c r="Q94" s="54">
        <v>8.0515297906602254E-4</v>
      </c>
      <c r="R94" s="52">
        <v>2</v>
      </c>
    </row>
    <row r="95" spans="1:18" ht="24" customHeight="1">
      <c r="A95" s="57">
        <v>82</v>
      </c>
      <c r="B95" s="58"/>
      <c r="C95" s="217">
        <v>1116</v>
      </c>
      <c r="D95" s="136" t="s">
        <v>1178</v>
      </c>
      <c r="E95" s="124"/>
      <c r="F95" s="157" t="s">
        <v>56</v>
      </c>
      <c r="G95" s="77" t="str">
        <f t="shared" si="19"/>
        <v/>
      </c>
      <c r="H95" s="102"/>
      <c r="I95" s="103" t="str">
        <f t="shared" si="22"/>
        <v/>
      </c>
      <c r="J95" s="104" t="s">
        <v>895</v>
      </c>
      <c r="K95" s="116">
        <f t="shared" si="18"/>
        <v>64</v>
      </c>
      <c r="L95" s="111">
        <v>80</v>
      </c>
      <c r="M95" s="99" t="str">
        <f t="shared" si="21"/>
        <v/>
      </c>
      <c r="P95" s="50">
        <v>0.65</v>
      </c>
      <c r="Q95" s="54">
        <v>8.0515297906602254E-4</v>
      </c>
      <c r="R95" s="52">
        <v>2</v>
      </c>
    </row>
    <row r="96" spans="1:18" ht="24" customHeight="1">
      <c r="A96" s="57">
        <v>83</v>
      </c>
      <c r="B96" s="58"/>
      <c r="C96" s="217">
        <v>1808</v>
      </c>
      <c r="D96" s="136" t="s">
        <v>1179</v>
      </c>
      <c r="E96" s="124"/>
      <c r="F96" s="157" t="s">
        <v>56</v>
      </c>
      <c r="G96" s="77" t="str">
        <f t="shared" si="19"/>
        <v/>
      </c>
      <c r="H96" s="102"/>
      <c r="I96" s="103" t="str">
        <f t="shared" si="22"/>
        <v/>
      </c>
      <c r="J96" s="104" t="s">
        <v>895</v>
      </c>
      <c r="K96" s="116">
        <f t="shared" si="18"/>
        <v>64</v>
      </c>
      <c r="L96" s="111">
        <v>80</v>
      </c>
      <c r="M96" s="99" t="str">
        <f t="shared" si="21"/>
        <v/>
      </c>
      <c r="P96" s="50">
        <v>0.65</v>
      </c>
      <c r="Q96" s="54">
        <v>8.0515297906602254E-4</v>
      </c>
      <c r="R96" s="52">
        <v>2</v>
      </c>
    </row>
    <row r="97" spans="1:18" ht="24" customHeight="1">
      <c r="A97" s="57">
        <v>84</v>
      </c>
      <c r="B97" s="58"/>
      <c r="C97" s="217">
        <v>1907</v>
      </c>
      <c r="D97" s="136" t="s">
        <v>1180</v>
      </c>
      <c r="E97" s="124"/>
      <c r="F97" s="157" t="s">
        <v>56</v>
      </c>
      <c r="G97" s="77" t="str">
        <f t="shared" si="19"/>
        <v/>
      </c>
      <c r="H97" s="102"/>
      <c r="I97" s="103" t="str">
        <f t="shared" si="22"/>
        <v/>
      </c>
      <c r="J97" s="104" t="s">
        <v>895</v>
      </c>
      <c r="K97" s="116">
        <f t="shared" si="18"/>
        <v>64</v>
      </c>
      <c r="L97" s="111">
        <v>80</v>
      </c>
      <c r="M97" s="99" t="str">
        <f t="shared" si="21"/>
        <v/>
      </c>
      <c r="P97" s="50">
        <v>0.65</v>
      </c>
      <c r="Q97" s="54">
        <v>8.0515297906602254E-4</v>
      </c>
      <c r="R97" s="52">
        <v>2</v>
      </c>
    </row>
    <row r="98" spans="1:18" ht="24" customHeight="1">
      <c r="A98" s="57">
        <v>85</v>
      </c>
      <c r="B98" s="58"/>
      <c r="C98" s="217">
        <v>1218</v>
      </c>
      <c r="D98" s="136" t="s">
        <v>1181</v>
      </c>
      <c r="E98" s="124"/>
      <c r="F98" s="157" t="s">
        <v>56</v>
      </c>
      <c r="G98" s="77" t="str">
        <f t="shared" si="19"/>
        <v/>
      </c>
      <c r="H98" s="102"/>
      <c r="I98" s="103" t="str">
        <f t="shared" si="22"/>
        <v/>
      </c>
      <c r="J98" s="104" t="s">
        <v>895</v>
      </c>
      <c r="K98" s="116">
        <f t="shared" si="18"/>
        <v>64</v>
      </c>
      <c r="L98" s="111">
        <v>80</v>
      </c>
      <c r="M98" s="99" t="str">
        <f t="shared" si="21"/>
        <v/>
      </c>
      <c r="P98" s="50">
        <v>0.65</v>
      </c>
      <c r="Q98" s="54">
        <v>8.0515297906602254E-4</v>
      </c>
      <c r="R98" s="52">
        <v>2</v>
      </c>
    </row>
    <row r="99" spans="1:18" ht="24" customHeight="1">
      <c r="A99" s="57">
        <v>86</v>
      </c>
      <c r="B99" s="58"/>
      <c r="C99" s="217">
        <v>1282</v>
      </c>
      <c r="D99" s="136" t="s">
        <v>1182</v>
      </c>
      <c r="E99" s="124"/>
      <c r="F99" s="157" t="s">
        <v>56</v>
      </c>
      <c r="G99" s="77" t="str">
        <f t="shared" si="19"/>
        <v/>
      </c>
      <c r="H99" s="102"/>
      <c r="I99" s="103" t="str">
        <f t="shared" si="22"/>
        <v/>
      </c>
      <c r="J99" s="104" t="s">
        <v>895</v>
      </c>
      <c r="K99" s="116">
        <f t="shared" si="18"/>
        <v>64</v>
      </c>
      <c r="L99" s="111">
        <v>80</v>
      </c>
      <c r="M99" s="99" t="str">
        <f t="shared" si="21"/>
        <v/>
      </c>
      <c r="P99" s="50">
        <v>0.65</v>
      </c>
      <c r="Q99" s="54">
        <v>8.0515297906602254E-4</v>
      </c>
      <c r="R99" s="52">
        <v>2</v>
      </c>
    </row>
    <row r="100" spans="1:18" ht="24" customHeight="1">
      <c r="A100" s="57">
        <v>87</v>
      </c>
      <c r="B100" s="58"/>
      <c r="C100" s="217">
        <v>1117</v>
      </c>
      <c r="D100" s="136" t="s">
        <v>1183</v>
      </c>
      <c r="E100" s="124"/>
      <c r="F100" s="157" t="s">
        <v>56</v>
      </c>
      <c r="G100" s="77" t="str">
        <f t="shared" si="19"/>
        <v/>
      </c>
      <c r="H100" s="102"/>
      <c r="I100" s="103" t="str">
        <f t="shared" si="22"/>
        <v/>
      </c>
      <c r="J100" s="104" t="s">
        <v>895</v>
      </c>
      <c r="K100" s="116">
        <f t="shared" si="18"/>
        <v>64</v>
      </c>
      <c r="L100" s="111">
        <v>80</v>
      </c>
      <c r="M100" s="99" t="str">
        <f t="shared" si="21"/>
        <v/>
      </c>
      <c r="P100" s="50">
        <v>0.65</v>
      </c>
      <c r="Q100" s="54">
        <v>8.0515297906602254E-4</v>
      </c>
      <c r="R100" s="52">
        <v>2</v>
      </c>
    </row>
    <row r="101" spans="1:18" ht="24" customHeight="1">
      <c r="A101" s="57">
        <v>88</v>
      </c>
      <c r="B101" s="277" t="s">
        <v>320</v>
      </c>
      <c r="C101" s="222">
        <v>1118</v>
      </c>
      <c r="D101" s="136" t="s">
        <v>1184</v>
      </c>
      <c r="E101" s="124"/>
      <c r="F101" s="157" t="s">
        <v>56</v>
      </c>
      <c r="G101" s="77" t="str">
        <f t="shared" si="19"/>
        <v/>
      </c>
      <c r="H101" s="102"/>
      <c r="I101" s="103" t="str">
        <f t="shared" si="22"/>
        <v/>
      </c>
      <c r="J101" s="104" t="s">
        <v>895</v>
      </c>
      <c r="K101" s="116">
        <f t="shared" si="18"/>
        <v>64</v>
      </c>
      <c r="L101" s="111">
        <v>80</v>
      </c>
      <c r="M101" s="99" t="str">
        <f t="shared" si="21"/>
        <v/>
      </c>
      <c r="P101" s="50">
        <v>0.65</v>
      </c>
      <c r="Q101" s="54">
        <v>8.0515297906602254E-4</v>
      </c>
      <c r="R101" s="52">
        <v>2</v>
      </c>
    </row>
    <row r="102" spans="1:18" ht="24" customHeight="1">
      <c r="A102" s="57">
        <v>89</v>
      </c>
      <c r="B102" s="278"/>
      <c r="C102" s="222">
        <v>1824</v>
      </c>
      <c r="D102" s="136" t="s">
        <v>1185</v>
      </c>
      <c r="E102" s="124"/>
      <c r="F102" s="157" t="s">
        <v>56</v>
      </c>
      <c r="G102" s="77" t="str">
        <f t="shared" si="19"/>
        <v/>
      </c>
      <c r="H102" s="102"/>
      <c r="I102" s="103" t="str">
        <f t="shared" si="22"/>
        <v/>
      </c>
      <c r="J102" s="104" t="s">
        <v>895</v>
      </c>
      <c r="K102" s="116">
        <f t="shared" si="18"/>
        <v>64</v>
      </c>
      <c r="L102" s="111">
        <v>80</v>
      </c>
      <c r="M102" s="99" t="str">
        <f t="shared" si="21"/>
        <v/>
      </c>
      <c r="P102" s="50">
        <v>0.65</v>
      </c>
      <c r="Q102" s="54">
        <v>8.0515297906602254E-4</v>
      </c>
      <c r="R102" s="52">
        <v>2</v>
      </c>
    </row>
    <row r="103" spans="1:18" ht="24" customHeight="1">
      <c r="A103" s="57">
        <v>90</v>
      </c>
      <c r="B103" s="58"/>
      <c r="C103" s="217">
        <v>1825</v>
      </c>
      <c r="D103" s="136" t="s">
        <v>1186</v>
      </c>
      <c r="E103" s="124"/>
      <c r="F103" s="157" t="s">
        <v>56</v>
      </c>
      <c r="G103" s="77" t="str">
        <f t="shared" si="19"/>
        <v/>
      </c>
      <c r="H103" s="102"/>
      <c r="I103" s="103" t="str">
        <f t="shared" si="22"/>
        <v/>
      </c>
      <c r="J103" s="104" t="s">
        <v>895</v>
      </c>
      <c r="K103" s="116">
        <f t="shared" si="18"/>
        <v>64</v>
      </c>
      <c r="L103" s="111">
        <v>80</v>
      </c>
      <c r="M103" s="99" t="str">
        <f t="shared" si="21"/>
        <v/>
      </c>
      <c r="P103" s="50">
        <v>0.65</v>
      </c>
      <c r="Q103" s="54">
        <v>8.0515297906602254E-4</v>
      </c>
      <c r="R103" s="52">
        <v>2</v>
      </c>
    </row>
    <row r="104" spans="1:18" ht="24" customHeight="1">
      <c r="A104" s="57">
        <v>91</v>
      </c>
      <c r="B104" s="49"/>
      <c r="C104" s="217">
        <v>1119</v>
      </c>
      <c r="D104" s="138" t="s">
        <v>1187</v>
      </c>
      <c r="E104" s="124"/>
      <c r="F104" s="157" t="s">
        <v>56</v>
      </c>
      <c r="G104" s="77" t="str">
        <f t="shared" si="19"/>
        <v/>
      </c>
      <c r="H104" s="102"/>
      <c r="I104" s="103" t="str">
        <f t="shared" si="22"/>
        <v/>
      </c>
      <c r="J104" s="104" t="s">
        <v>895</v>
      </c>
      <c r="K104" s="116">
        <f t="shared" si="18"/>
        <v>64</v>
      </c>
      <c r="L104" s="111">
        <v>80</v>
      </c>
      <c r="M104" s="99" t="str">
        <f t="shared" si="21"/>
        <v/>
      </c>
      <c r="P104" s="50">
        <v>0.65</v>
      </c>
      <c r="Q104" s="54">
        <v>8.0515297906602254E-4</v>
      </c>
      <c r="R104" s="52">
        <v>2</v>
      </c>
    </row>
    <row r="105" spans="1:18" ht="24" customHeight="1">
      <c r="A105" s="57">
        <v>92</v>
      </c>
      <c r="B105" s="58"/>
      <c r="C105" s="217">
        <v>1120</v>
      </c>
      <c r="D105" s="138" t="s">
        <v>373</v>
      </c>
      <c r="E105" s="124"/>
      <c r="F105" s="157" t="s">
        <v>56</v>
      </c>
      <c r="G105" s="77" t="str">
        <f t="shared" si="19"/>
        <v/>
      </c>
      <c r="H105" s="102"/>
      <c r="I105" s="103" t="str">
        <f t="shared" si="22"/>
        <v/>
      </c>
      <c r="J105" s="104" t="s">
        <v>895</v>
      </c>
      <c r="K105" s="116">
        <f t="shared" si="18"/>
        <v>64</v>
      </c>
      <c r="L105" s="111">
        <v>80</v>
      </c>
      <c r="M105" s="99" t="str">
        <f t="shared" si="21"/>
        <v/>
      </c>
      <c r="P105" s="50">
        <v>0.65</v>
      </c>
      <c r="Q105" s="54">
        <v>8.0515297906602254E-4</v>
      </c>
      <c r="R105" s="52">
        <v>2</v>
      </c>
    </row>
    <row r="106" spans="1:18" ht="24" customHeight="1">
      <c r="A106" s="57">
        <v>93</v>
      </c>
      <c r="B106" s="58"/>
      <c r="C106" s="217">
        <v>1106</v>
      </c>
      <c r="D106" s="138" t="s">
        <v>57</v>
      </c>
      <c r="E106" s="124"/>
      <c r="F106" s="157" t="s">
        <v>56</v>
      </c>
      <c r="G106" s="77" t="str">
        <f t="shared" si="19"/>
        <v/>
      </c>
      <c r="H106" s="102"/>
      <c r="I106" s="103" t="str">
        <f t="shared" si="22"/>
        <v/>
      </c>
      <c r="J106" s="104" t="s">
        <v>895</v>
      </c>
      <c r="K106" s="116">
        <f t="shared" si="18"/>
        <v>64</v>
      </c>
      <c r="L106" s="111">
        <v>80</v>
      </c>
      <c r="M106" s="99" t="str">
        <f t="shared" si="21"/>
        <v/>
      </c>
      <c r="P106" s="50">
        <v>0.65</v>
      </c>
      <c r="Q106" s="54">
        <v>8.0515297906602254E-4</v>
      </c>
      <c r="R106" s="52">
        <v>2</v>
      </c>
    </row>
    <row r="107" spans="1:18" ht="24" customHeight="1">
      <c r="A107" s="57">
        <v>94</v>
      </c>
      <c r="B107" s="58"/>
      <c r="C107" s="217">
        <v>1121</v>
      </c>
      <c r="D107" s="138" t="s">
        <v>374</v>
      </c>
      <c r="E107" s="124"/>
      <c r="F107" s="157" t="s">
        <v>56</v>
      </c>
      <c r="G107" s="77" t="str">
        <f t="shared" si="19"/>
        <v/>
      </c>
      <c r="H107" s="102"/>
      <c r="I107" s="103" t="str">
        <f t="shared" si="22"/>
        <v/>
      </c>
      <c r="J107" s="104" t="s">
        <v>895</v>
      </c>
      <c r="K107" s="116">
        <f t="shared" si="18"/>
        <v>64</v>
      </c>
      <c r="L107" s="111">
        <v>80</v>
      </c>
      <c r="M107" s="99" t="str">
        <f t="shared" si="21"/>
        <v/>
      </c>
      <c r="P107" s="50">
        <v>0.65</v>
      </c>
      <c r="Q107" s="54">
        <v>8.0515297906602254E-4</v>
      </c>
      <c r="R107" s="52">
        <v>2</v>
      </c>
    </row>
    <row r="108" spans="1:18" ht="24" customHeight="1">
      <c r="A108" s="57">
        <v>95</v>
      </c>
      <c r="B108" s="58"/>
      <c r="C108" s="217">
        <v>1304</v>
      </c>
      <c r="D108" s="138" t="s">
        <v>58</v>
      </c>
      <c r="E108" s="124"/>
      <c r="F108" s="157" t="s">
        <v>56</v>
      </c>
      <c r="G108" s="77" t="str">
        <f t="shared" si="19"/>
        <v/>
      </c>
      <c r="H108" s="102"/>
      <c r="I108" s="103" t="str">
        <f t="shared" si="22"/>
        <v/>
      </c>
      <c r="J108" s="104" t="s">
        <v>895</v>
      </c>
      <c r="K108" s="116">
        <f t="shared" si="18"/>
        <v>64</v>
      </c>
      <c r="L108" s="111">
        <v>80</v>
      </c>
      <c r="M108" s="99" t="str">
        <f t="shared" si="21"/>
        <v/>
      </c>
      <c r="P108" s="50">
        <v>0.65</v>
      </c>
      <c r="Q108" s="54">
        <v>8.0515297906602254E-4</v>
      </c>
      <c r="R108" s="52">
        <v>2</v>
      </c>
    </row>
    <row r="109" spans="1:18" ht="24" customHeight="1">
      <c r="A109" s="57">
        <v>96</v>
      </c>
      <c r="B109" s="58"/>
      <c r="C109" s="217">
        <v>1122</v>
      </c>
      <c r="D109" s="138" t="s">
        <v>375</v>
      </c>
      <c r="E109" s="124"/>
      <c r="F109" s="157" t="s">
        <v>56</v>
      </c>
      <c r="G109" s="77" t="str">
        <f t="shared" si="19"/>
        <v/>
      </c>
      <c r="H109" s="102"/>
      <c r="I109" s="103" t="str">
        <f t="shared" si="22"/>
        <v/>
      </c>
      <c r="J109" s="104" t="s">
        <v>895</v>
      </c>
      <c r="K109" s="116">
        <f t="shared" si="18"/>
        <v>64</v>
      </c>
      <c r="L109" s="111">
        <v>80</v>
      </c>
      <c r="M109" s="99" t="str">
        <f t="shared" si="21"/>
        <v/>
      </c>
      <c r="P109" s="50">
        <v>0.65</v>
      </c>
      <c r="Q109" s="54">
        <v>8.0515297906602254E-4</v>
      </c>
      <c r="R109" s="52">
        <v>2</v>
      </c>
    </row>
    <row r="110" spans="1:18" ht="24" customHeight="1">
      <c r="A110" s="57">
        <v>97</v>
      </c>
      <c r="B110" s="58"/>
      <c r="C110" s="217">
        <v>1123</v>
      </c>
      <c r="D110" s="138" t="s">
        <v>376</v>
      </c>
      <c r="E110" s="124"/>
      <c r="F110" s="157" t="s">
        <v>56</v>
      </c>
      <c r="G110" s="77" t="str">
        <f t="shared" si="19"/>
        <v/>
      </c>
      <c r="H110" s="102"/>
      <c r="I110" s="103" t="str">
        <f t="shared" si="22"/>
        <v/>
      </c>
      <c r="J110" s="104" t="s">
        <v>895</v>
      </c>
      <c r="K110" s="116">
        <f t="shared" si="18"/>
        <v>64</v>
      </c>
      <c r="L110" s="111">
        <v>80</v>
      </c>
      <c r="M110" s="99" t="str">
        <f t="shared" si="21"/>
        <v/>
      </c>
      <c r="P110" s="50">
        <v>0.65</v>
      </c>
      <c r="Q110" s="54">
        <v>8.0515297906602254E-4</v>
      </c>
      <c r="R110" s="52">
        <v>2</v>
      </c>
    </row>
    <row r="111" spans="1:18" ht="24" customHeight="1">
      <c r="A111" s="57">
        <v>98</v>
      </c>
      <c r="B111" s="58"/>
      <c r="C111" s="217">
        <v>1850</v>
      </c>
      <c r="D111" s="138" t="s">
        <v>377</v>
      </c>
      <c r="E111" s="124"/>
      <c r="F111" s="157" t="s">
        <v>56</v>
      </c>
      <c r="G111" s="77" t="str">
        <f t="shared" si="19"/>
        <v/>
      </c>
      <c r="H111" s="102"/>
      <c r="I111" s="103" t="str">
        <f t="shared" si="22"/>
        <v/>
      </c>
      <c r="J111" s="104" t="s">
        <v>895</v>
      </c>
      <c r="K111" s="116">
        <f t="shared" si="18"/>
        <v>64</v>
      </c>
      <c r="L111" s="111">
        <v>80</v>
      </c>
      <c r="M111" s="99" t="str">
        <f t="shared" si="21"/>
        <v/>
      </c>
      <c r="P111" s="50">
        <v>0.65</v>
      </c>
      <c r="Q111" s="54">
        <v>8.0515297906602254E-4</v>
      </c>
      <c r="R111" s="52">
        <v>2</v>
      </c>
    </row>
    <row r="112" spans="1:18" ht="24" customHeight="1">
      <c r="A112" s="57">
        <v>99</v>
      </c>
      <c r="B112" s="58"/>
      <c r="C112" s="217">
        <v>1908</v>
      </c>
      <c r="D112" s="138" t="s">
        <v>378</v>
      </c>
      <c r="E112" s="124"/>
      <c r="F112" s="157" t="s">
        <v>56</v>
      </c>
      <c r="G112" s="77" t="str">
        <f t="shared" si="19"/>
        <v/>
      </c>
      <c r="H112" s="102"/>
      <c r="I112" s="103" t="str">
        <f t="shared" si="22"/>
        <v/>
      </c>
      <c r="J112" s="104" t="s">
        <v>895</v>
      </c>
      <c r="K112" s="116">
        <f t="shared" si="18"/>
        <v>64</v>
      </c>
      <c r="L112" s="111">
        <v>80</v>
      </c>
      <c r="M112" s="99" t="str">
        <f t="shared" si="21"/>
        <v/>
      </c>
      <c r="P112" s="50">
        <v>0.65</v>
      </c>
      <c r="Q112" s="54">
        <v>8.0515297906602254E-4</v>
      </c>
      <c r="R112" s="52">
        <v>2</v>
      </c>
    </row>
    <row r="113" spans="1:18" ht="24" customHeight="1">
      <c r="A113" s="57">
        <v>100</v>
      </c>
      <c r="B113" s="58"/>
      <c r="C113" s="217">
        <v>1219</v>
      </c>
      <c r="D113" s="138" t="s">
        <v>379</v>
      </c>
      <c r="E113" s="124"/>
      <c r="F113" s="157" t="s">
        <v>56</v>
      </c>
      <c r="G113" s="77" t="str">
        <f t="shared" si="19"/>
        <v/>
      </c>
      <c r="H113" s="102"/>
      <c r="I113" s="103" t="str">
        <f t="shared" si="22"/>
        <v/>
      </c>
      <c r="J113" s="104" t="s">
        <v>895</v>
      </c>
      <c r="K113" s="116">
        <f t="shared" si="18"/>
        <v>64</v>
      </c>
      <c r="L113" s="111">
        <v>80</v>
      </c>
      <c r="M113" s="99" t="str">
        <f t="shared" si="21"/>
        <v/>
      </c>
      <c r="P113" s="50">
        <v>0.65</v>
      </c>
      <c r="Q113" s="54">
        <v>8.0515297906602254E-4</v>
      </c>
      <c r="R113" s="52">
        <v>2</v>
      </c>
    </row>
    <row r="114" spans="1:18" ht="24" customHeight="1">
      <c r="A114" s="57">
        <v>101</v>
      </c>
      <c r="B114" s="58"/>
      <c r="C114" s="217">
        <v>1124</v>
      </c>
      <c r="D114" s="138" t="s">
        <v>380</v>
      </c>
      <c r="E114" s="124"/>
      <c r="F114" s="157" t="s">
        <v>56</v>
      </c>
      <c r="G114" s="77" t="str">
        <f t="shared" si="19"/>
        <v/>
      </c>
      <c r="H114" s="102"/>
      <c r="I114" s="103" t="str">
        <f t="shared" si="22"/>
        <v/>
      </c>
      <c r="J114" s="104" t="s">
        <v>895</v>
      </c>
      <c r="K114" s="116">
        <f t="shared" si="18"/>
        <v>64</v>
      </c>
      <c r="L114" s="111">
        <v>80</v>
      </c>
      <c r="M114" s="99" t="str">
        <f t="shared" si="21"/>
        <v/>
      </c>
      <c r="P114" s="50">
        <v>0.65</v>
      </c>
      <c r="Q114" s="54">
        <v>8.0515297906602254E-4</v>
      </c>
      <c r="R114" s="52">
        <v>2</v>
      </c>
    </row>
    <row r="115" spans="1:18" ht="24" customHeight="1">
      <c r="A115" s="57">
        <v>102</v>
      </c>
      <c r="B115" s="58"/>
      <c r="C115" s="217">
        <v>1128</v>
      </c>
      <c r="D115" s="138" t="s">
        <v>381</v>
      </c>
      <c r="E115" s="124"/>
      <c r="F115" s="157" t="s">
        <v>56</v>
      </c>
      <c r="G115" s="77" t="str">
        <f t="shared" si="19"/>
        <v/>
      </c>
      <c r="H115" s="102"/>
      <c r="I115" s="103" t="str">
        <f t="shared" si="22"/>
        <v/>
      </c>
      <c r="J115" s="104" t="s">
        <v>895</v>
      </c>
      <c r="K115" s="116">
        <f t="shared" si="18"/>
        <v>64</v>
      </c>
      <c r="L115" s="111">
        <v>80</v>
      </c>
      <c r="M115" s="99" t="str">
        <f t="shared" si="21"/>
        <v/>
      </c>
      <c r="P115" s="50">
        <v>0.65</v>
      </c>
      <c r="Q115" s="54">
        <v>8.0515297906602254E-4</v>
      </c>
      <c r="R115" s="52">
        <v>2</v>
      </c>
    </row>
    <row r="116" spans="1:18" ht="24" customHeight="1">
      <c r="A116" s="57">
        <v>103</v>
      </c>
      <c r="B116" s="58"/>
      <c r="C116" s="217">
        <v>1851</v>
      </c>
      <c r="D116" s="138" t="s">
        <v>382</v>
      </c>
      <c r="E116" s="124"/>
      <c r="F116" s="157" t="s">
        <v>56</v>
      </c>
      <c r="G116" s="77" t="str">
        <f t="shared" si="19"/>
        <v/>
      </c>
      <c r="H116" s="102"/>
      <c r="I116" s="103" t="str">
        <f t="shared" si="22"/>
        <v/>
      </c>
      <c r="J116" s="104" t="s">
        <v>895</v>
      </c>
      <c r="K116" s="116">
        <f t="shared" si="18"/>
        <v>64</v>
      </c>
      <c r="L116" s="111">
        <v>80</v>
      </c>
      <c r="M116" s="99" t="str">
        <f t="shared" si="21"/>
        <v/>
      </c>
      <c r="P116" s="50">
        <v>0.65</v>
      </c>
      <c r="Q116" s="54">
        <v>8.0515297906602254E-4</v>
      </c>
      <c r="R116" s="52">
        <v>2</v>
      </c>
    </row>
    <row r="117" spans="1:18" ht="24" customHeight="1">
      <c r="A117" s="57">
        <v>104</v>
      </c>
      <c r="B117" s="58"/>
      <c r="C117" s="217">
        <v>1852</v>
      </c>
      <c r="D117" s="138" t="s">
        <v>383</v>
      </c>
      <c r="E117" s="124"/>
      <c r="F117" s="157" t="s">
        <v>56</v>
      </c>
      <c r="G117" s="77" t="str">
        <f t="shared" si="19"/>
        <v/>
      </c>
      <c r="H117" s="102"/>
      <c r="I117" s="103" t="str">
        <f t="shared" si="22"/>
        <v/>
      </c>
      <c r="J117" s="104" t="s">
        <v>895</v>
      </c>
      <c r="K117" s="116">
        <f t="shared" si="18"/>
        <v>64</v>
      </c>
      <c r="L117" s="111">
        <v>80</v>
      </c>
      <c r="M117" s="99" t="str">
        <f t="shared" si="21"/>
        <v/>
      </c>
      <c r="P117" s="50">
        <v>0.65</v>
      </c>
      <c r="Q117" s="54">
        <v>8.0515297906602254E-4</v>
      </c>
      <c r="R117" s="52">
        <v>2</v>
      </c>
    </row>
    <row r="118" spans="1:18" ht="24" customHeight="1">
      <c r="A118" s="57">
        <v>105</v>
      </c>
      <c r="B118" s="58"/>
      <c r="C118" s="217">
        <v>1129</v>
      </c>
      <c r="D118" s="126" t="s">
        <v>59</v>
      </c>
      <c r="E118" s="124"/>
      <c r="F118" s="157" t="s">
        <v>56</v>
      </c>
      <c r="G118" s="77" t="str">
        <f t="shared" si="19"/>
        <v/>
      </c>
      <c r="H118" s="102"/>
      <c r="I118" s="103" t="str">
        <f t="shared" si="22"/>
        <v/>
      </c>
      <c r="J118" s="104" t="s">
        <v>895</v>
      </c>
      <c r="K118" s="116">
        <f t="shared" si="18"/>
        <v>64</v>
      </c>
      <c r="L118" s="111">
        <v>80</v>
      </c>
      <c r="M118" s="99" t="str">
        <f t="shared" si="21"/>
        <v/>
      </c>
      <c r="P118" s="50">
        <v>0.65</v>
      </c>
      <c r="Q118" s="54">
        <v>8.0515297906602254E-4</v>
      </c>
      <c r="R118" s="52">
        <v>2</v>
      </c>
    </row>
    <row r="119" spans="1:18" ht="24" customHeight="1">
      <c r="A119" s="57">
        <v>106</v>
      </c>
      <c r="B119" s="58"/>
      <c r="C119" s="217">
        <v>1130</v>
      </c>
      <c r="D119" s="126" t="s">
        <v>384</v>
      </c>
      <c r="E119" s="124"/>
      <c r="F119" s="157" t="s">
        <v>56</v>
      </c>
      <c r="G119" s="77" t="str">
        <f t="shared" si="19"/>
        <v/>
      </c>
      <c r="H119" s="102"/>
      <c r="I119" s="103" t="str">
        <f t="shared" si="22"/>
        <v/>
      </c>
      <c r="J119" s="104" t="s">
        <v>895</v>
      </c>
      <c r="K119" s="116">
        <f t="shared" si="18"/>
        <v>64</v>
      </c>
      <c r="L119" s="111">
        <v>80</v>
      </c>
      <c r="M119" s="99" t="str">
        <f t="shared" si="21"/>
        <v/>
      </c>
      <c r="P119" s="50">
        <v>0.65</v>
      </c>
      <c r="Q119" s="54">
        <v>8.0515297906602254E-4</v>
      </c>
      <c r="R119" s="52">
        <v>2</v>
      </c>
    </row>
    <row r="120" spans="1:18" ht="24" customHeight="1">
      <c r="A120" s="57">
        <v>107</v>
      </c>
      <c r="B120" s="58"/>
      <c r="C120" s="217">
        <v>1166</v>
      </c>
      <c r="D120" s="126" t="s">
        <v>60</v>
      </c>
      <c r="E120" s="124"/>
      <c r="F120" s="157" t="s">
        <v>56</v>
      </c>
      <c r="G120" s="77" t="str">
        <f t="shared" si="19"/>
        <v/>
      </c>
      <c r="H120" s="102"/>
      <c r="I120" s="103" t="str">
        <f t="shared" si="22"/>
        <v/>
      </c>
      <c r="J120" s="104" t="s">
        <v>895</v>
      </c>
      <c r="K120" s="116">
        <f t="shared" si="18"/>
        <v>64</v>
      </c>
      <c r="L120" s="111">
        <v>80</v>
      </c>
      <c r="M120" s="99" t="str">
        <f t="shared" si="21"/>
        <v/>
      </c>
      <c r="P120" s="50">
        <v>0.65</v>
      </c>
      <c r="Q120" s="54">
        <v>8.0515297906602254E-4</v>
      </c>
      <c r="R120" s="52">
        <v>2</v>
      </c>
    </row>
    <row r="121" spans="1:18" ht="24" customHeight="1">
      <c r="A121" s="57">
        <v>108</v>
      </c>
      <c r="B121" s="58"/>
      <c r="C121" s="217">
        <v>1131</v>
      </c>
      <c r="D121" s="126" t="s">
        <v>385</v>
      </c>
      <c r="E121" s="124"/>
      <c r="F121" s="157" t="s">
        <v>56</v>
      </c>
      <c r="G121" s="77" t="str">
        <f t="shared" si="19"/>
        <v/>
      </c>
      <c r="H121" s="102"/>
      <c r="I121" s="103" t="str">
        <f t="shared" si="22"/>
        <v/>
      </c>
      <c r="J121" s="104" t="s">
        <v>895</v>
      </c>
      <c r="K121" s="116">
        <f t="shared" si="18"/>
        <v>64</v>
      </c>
      <c r="L121" s="111">
        <v>80</v>
      </c>
      <c r="M121" s="99" t="str">
        <f t="shared" si="21"/>
        <v/>
      </c>
      <c r="P121" s="50">
        <v>0.65</v>
      </c>
      <c r="Q121" s="54">
        <v>8.0515297906602254E-4</v>
      </c>
      <c r="R121" s="52">
        <v>2</v>
      </c>
    </row>
    <row r="122" spans="1:18" ht="24" customHeight="1">
      <c r="A122" s="57">
        <v>109</v>
      </c>
      <c r="B122" s="276" t="s">
        <v>320</v>
      </c>
      <c r="C122" s="217">
        <v>1305</v>
      </c>
      <c r="D122" s="126" t="s">
        <v>1171</v>
      </c>
      <c r="E122" s="124"/>
      <c r="F122" s="157" t="s">
        <v>56</v>
      </c>
      <c r="G122" s="77" t="str">
        <f t="shared" si="19"/>
        <v/>
      </c>
      <c r="H122" s="102"/>
      <c r="I122" s="103" t="str">
        <f t="shared" si="22"/>
        <v/>
      </c>
      <c r="J122" s="104" t="s">
        <v>895</v>
      </c>
      <c r="K122" s="116">
        <f t="shared" si="18"/>
        <v>64</v>
      </c>
      <c r="L122" s="111">
        <v>80</v>
      </c>
      <c r="M122" s="99" t="str">
        <f t="shared" si="21"/>
        <v/>
      </c>
      <c r="P122" s="50">
        <v>0.65</v>
      </c>
      <c r="Q122" s="54">
        <v>8.0515297906602254E-4</v>
      </c>
      <c r="R122" s="52">
        <v>2</v>
      </c>
    </row>
    <row r="123" spans="1:18" ht="24" customHeight="1">
      <c r="A123" s="57">
        <v>110</v>
      </c>
      <c r="B123" s="276"/>
      <c r="C123" s="217">
        <v>1132</v>
      </c>
      <c r="D123" s="126" t="s">
        <v>386</v>
      </c>
      <c r="E123" s="124"/>
      <c r="F123" s="157" t="s">
        <v>56</v>
      </c>
      <c r="G123" s="77" t="str">
        <f t="shared" si="19"/>
        <v/>
      </c>
      <c r="H123" s="102"/>
      <c r="I123" s="103" t="str">
        <f t="shared" si="22"/>
        <v/>
      </c>
      <c r="J123" s="104" t="s">
        <v>895</v>
      </c>
      <c r="K123" s="116">
        <f t="shared" si="18"/>
        <v>64</v>
      </c>
      <c r="L123" s="111">
        <v>80</v>
      </c>
      <c r="M123" s="99" t="str">
        <f t="shared" si="21"/>
        <v/>
      </c>
      <c r="P123" s="50">
        <v>0.65</v>
      </c>
      <c r="Q123" s="54">
        <v>8.0515297906602254E-4</v>
      </c>
      <c r="R123" s="52">
        <v>2</v>
      </c>
    </row>
    <row r="124" spans="1:18" ht="24" customHeight="1">
      <c r="A124" s="57">
        <v>111</v>
      </c>
      <c r="B124" s="58"/>
      <c r="C124" s="217">
        <v>1135</v>
      </c>
      <c r="D124" s="126" t="s">
        <v>387</v>
      </c>
      <c r="E124" s="124"/>
      <c r="F124" s="157" t="s">
        <v>56</v>
      </c>
      <c r="G124" s="77" t="str">
        <f t="shared" si="19"/>
        <v/>
      </c>
      <c r="H124" s="102"/>
      <c r="I124" s="103" t="str">
        <f t="shared" si="22"/>
        <v/>
      </c>
      <c r="J124" s="104" t="s">
        <v>895</v>
      </c>
      <c r="K124" s="116">
        <f t="shared" si="18"/>
        <v>64</v>
      </c>
      <c r="L124" s="111">
        <v>80</v>
      </c>
      <c r="M124" s="99" t="str">
        <f t="shared" si="21"/>
        <v/>
      </c>
      <c r="P124" s="50">
        <v>0.65</v>
      </c>
      <c r="Q124" s="54">
        <v>8.0515297906602254E-4</v>
      </c>
      <c r="R124" s="52">
        <v>2</v>
      </c>
    </row>
    <row r="125" spans="1:18" ht="24" customHeight="1">
      <c r="A125" s="57">
        <v>112</v>
      </c>
      <c r="B125" s="58"/>
      <c r="C125" s="217">
        <v>1853</v>
      </c>
      <c r="D125" s="126" t="s">
        <v>388</v>
      </c>
      <c r="E125" s="124"/>
      <c r="F125" s="157" t="s">
        <v>56</v>
      </c>
      <c r="G125" s="77" t="str">
        <f t="shared" si="19"/>
        <v/>
      </c>
      <c r="H125" s="102"/>
      <c r="I125" s="103" t="str">
        <f t="shared" si="22"/>
        <v/>
      </c>
      <c r="J125" s="104" t="s">
        <v>895</v>
      </c>
      <c r="K125" s="116">
        <f t="shared" si="18"/>
        <v>64</v>
      </c>
      <c r="L125" s="111">
        <v>80</v>
      </c>
      <c r="M125" s="99" t="str">
        <f t="shared" si="21"/>
        <v/>
      </c>
      <c r="P125" s="50">
        <v>0.65</v>
      </c>
      <c r="Q125" s="54">
        <v>8.0515297906602254E-4</v>
      </c>
      <c r="R125" s="52">
        <v>2</v>
      </c>
    </row>
    <row r="126" spans="1:18" ht="24" customHeight="1">
      <c r="A126" s="57">
        <v>113</v>
      </c>
      <c r="B126" s="58"/>
      <c r="C126" s="217">
        <v>1909</v>
      </c>
      <c r="D126" s="126" t="s">
        <v>389</v>
      </c>
      <c r="E126" s="124"/>
      <c r="F126" s="157" t="s">
        <v>56</v>
      </c>
      <c r="G126" s="77" t="str">
        <f t="shared" si="19"/>
        <v/>
      </c>
      <c r="H126" s="102"/>
      <c r="I126" s="103" t="str">
        <f t="shared" si="22"/>
        <v/>
      </c>
      <c r="J126" s="104" t="s">
        <v>895</v>
      </c>
      <c r="K126" s="116">
        <f t="shared" si="18"/>
        <v>64</v>
      </c>
      <c r="L126" s="111">
        <v>80</v>
      </c>
      <c r="M126" s="99" t="str">
        <f t="shared" si="21"/>
        <v/>
      </c>
      <c r="P126" s="50">
        <v>0.65</v>
      </c>
      <c r="Q126" s="54">
        <v>8.0515297906602254E-4</v>
      </c>
      <c r="R126" s="52">
        <v>2</v>
      </c>
    </row>
    <row r="127" spans="1:18" ht="24" customHeight="1">
      <c r="A127" s="57">
        <v>114</v>
      </c>
      <c r="B127" s="58"/>
      <c r="C127" s="217">
        <v>1220</v>
      </c>
      <c r="D127" s="126" t="s">
        <v>390</v>
      </c>
      <c r="E127" s="124"/>
      <c r="F127" s="157" t="s">
        <v>56</v>
      </c>
      <c r="G127" s="77" t="str">
        <f t="shared" si="19"/>
        <v/>
      </c>
      <c r="H127" s="102"/>
      <c r="I127" s="103" t="str">
        <f t="shared" si="22"/>
        <v/>
      </c>
      <c r="J127" s="104" t="s">
        <v>895</v>
      </c>
      <c r="K127" s="116">
        <f t="shared" si="18"/>
        <v>64</v>
      </c>
      <c r="L127" s="111">
        <v>80</v>
      </c>
      <c r="M127" s="99" t="str">
        <f t="shared" si="21"/>
        <v/>
      </c>
      <c r="P127" s="50">
        <v>0.65</v>
      </c>
      <c r="Q127" s="54">
        <v>8.0515297906602254E-4</v>
      </c>
      <c r="R127" s="52">
        <v>2</v>
      </c>
    </row>
    <row r="128" spans="1:18" ht="24" customHeight="1">
      <c r="A128" s="57">
        <v>115</v>
      </c>
      <c r="B128" s="58"/>
      <c r="C128" s="217">
        <v>1910</v>
      </c>
      <c r="D128" s="126" t="s">
        <v>391</v>
      </c>
      <c r="E128" s="124"/>
      <c r="F128" s="157" t="s">
        <v>56</v>
      </c>
      <c r="G128" s="77" t="str">
        <f t="shared" si="19"/>
        <v/>
      </c>
      <c r="H128" s="102"/>
      <c r="I128" s="103" t="str">
        <f t="shared" si="22"/>
        <v/>
      </c>
      <c r="J128" s="104" t="s">
        <v>895</v>
      </c>
      <c r="K128" s="116">
        <f t="shared" si="18"/>
        <v>64</v>
      </c>
      <c r="L128" s="111">
        <v>80</v>
      </c>
      <c r="M128" s="99" t="str">
        <f t="shared" si="21"/>
        <v/>
      </c>
      <c r="P128" s="50">
        <v>0.65</v>
      </c>
      <c r="Q128" s="54">
        <v>8.0515297906602254E-4</v>
      </c>
      <c r="R128" s="52">
        <v>2</v>
      </c>
    </row>
    <row r="129" spans="1:18" ht="24" customHeight="1">
      <c r="A129" s="57">
        <v>116</v>
      </c>
      <c r="B129" s="58"/>
      <c r="C129" s="217">
        <v>1136</v>
      </c>
      <c r="D129" s="126" t="s">
        <v>392</v>
      </c>
      <c r="E129" s="124"/>
      <c r="F129" s="157" t="s">
        <v>56</v>
      </c>
      <c r="G129" s="77" t="str">
        <f t="shared" si="19"/>
        <v/>
      </c>
      <c r="H129" s="102"/>
      <c r="I129" s="103" t="str">
        <f t="shared" si="22"/>
        <v/>
      </c>
      <c r="J129" s="104" t="s">
        <v>895</v>
      </c>
      <c r="K129" s="116">
        <f t="shared" si="18"/>
        <v>64</v>
      </c>
      <c r="L129" s="111">
        <v>80</v>
      </c>
      <c r="M129" s="99" t="str">
        <f t="shared" si="21"/>
        <v/>
      </c>
      <c r="P129" s="50">
        <v>0.65</v>
      </c>
      <c r="Q129" s="54">
        <v>8.0515297906602254E-4</v>
      </c>
      <c r="R129" s="52">
        <v>2</v>
      </c>
    </row>
    <row r="130" spans="1:18" ht="24" customHeight="1">
      <c r="A130" s="57">
        <v>117</v>
      </c>
      <c r="B130" s="58"/>
      <c r="C130" s="217">
        <v>1137</v>
      </c>
      <c r="D130" s="126" t="s">
        <v>393</v>
      </c>
      <c r="E130" s="124"/>
      <c r="F130" s="157" t="s">
        <v>56</v>
      </c>
      <c r="G130" s="77" t="str">
        <f t="shared" si="19"/>
        <v/>
      </c>
      <c r="H130" s="102"/>
      <c r="I130" s="103" t="str">
        <f t="shared" si="22"/>
        <v/>
      </c>
      <c r="J130" s="104" t="s">
        <v>895</v>
      </c>
      <c r="K130" s="116">
        <f t="shared" si="18"/>
        <v>64</v>
      </c>
      <c r="L130" s="111">
        <v>80</v>
      </c>
      <c r="M130" s="99" t="str">
        <f t="shared" si="21"/>
        <v/>
      </c>
      <c r="P130" s="50">
        <v>0.65</v>
      </c>
      <c r="Q130" s="54">
        <v>8.0515297906602254E-4</v>
      </c>
      <c r="R130" s="52">
        <v>2</v>
      </c>
    </row>
    <row r="131" spans="1:18" ht="24" customHeight="1">
      <c r="A131" s="57">
        <v>118</v>
      </c>
      <c r="B131" s="58"/>
      <c r="C131" s="217">
        <v>1855</v>
      </c>
      <c r="D131" s="126" t="s">
        <v>394</v>
      </c>
      <c r="E131" s="124"/>
      <c r="F131" s="157" t="s">
        <v>56</v>
      </c>
      <c r="G131" s="77" t="str">
        <f t="shared" si="19"/>
        <v/>
      </c>
      <c r="H131" s="102"/>
      <c r="I131" s="103" t="str">
        <f t="shared" si="22"/>
        <v/>
      </c>
      <c r="J131" s="104" t="s">
        <v>895</v>
      </c>
      <c r="K131" s="116">
        <f t="shared" si="18"/>
        <v>64</v>
      </c>
      <c r="L131" s="111">
        <v>80</v>
      </c>
      <c r="M131" s="99" t="str">
        <f t="shared" si="21"/>
        <v/>
      </c>
      <c r="P131" s="50">
        <v>0.65</v>
      </c>
      <c r="Q131" s="54">
        <v>8.0515297906602254E-4</v>
      </c>
      <c r="R131" s="52">
        <v>2</v>
      </c>
    </row>
    <row r="132" spans="1:18" ht="24" customHeight="1">
      <c r="A132" s="57">
        <v>119</v>
      </c>
      <c r="B132" s="58"/>
      <c r="C132" s="217">
        <v>1856</v>
      </c>
      <c r="D132" s="126" t="s">
        <v>395</v>
      </c>
      <c r="E132" s="124"/>
      <c r="F132" s="157" t="s">
        <v>56</v>
      </c>
      <c r="G132" s="77" t="str">
        <f t="shared" si="19"/>
        <v/>
      </c>
      <c r="H132" s="102"/>
      <c r="I132" s="103" t="str">
        <f t="shared" si="22"/>
        <v/>
      </c>
      <c r="J132" s="104" t="s">
        <v>895</v>
      </c>
      <c r="K132" s="116">
        <f t="shared" si="18"/>
        <v>64</v>
      </c>
      <c r="L132" s="111">
        <v>80</v>
      </c>
      <c r="M132" s="99" t="str">
        <f t="shared" si="21"/>
        <v/>
      </c>
      <c r="P132" s="50">
        <v>0.65</v>
      </c>
      <c r="Q132" s="54">
        <v>8.0515297906602254E-4</v>
      </c>
      <c r="R132" s="52">
        <v>2</v>
      </c>
    </row>
    <row r="133" spans="1:18" ht="24" customHeight="1">
      <c r="A133" s="57">
        <v>120</v>
      </c>
      <c r="B133" s="58"/>
      <c r="C133" s="217">
        <v>223</v>
      </c>
      <c r="D133" s="137" t="s">
        <v>61</v>
      </c>
      <c r="E133" s="124"/>
      <c r="F133" s="157" t="s">
        <v>56</v>
      </c>
      <c r="G133" s="77" t="str">
        <f t="shared" si="19"/>
        <v/>
      </c>
      <c r="H133" s="102"/>
      <c r="I133" s="103" t="str">
        <f t="shared" si="22"/>
        <v/>
      </c>
      <c r="J133" s="104" t="s">
        <v>895</v>
      </c>
      <c r="K133" s="116">
        <f t="shared" si="18"/>
        <v>64</v>
      </c>
      <c r="L133" s="111">
        <v>80</v>
      </c>
      <c r="M133" s="99" t="str">
        <f t="shared" si="21"/>
        <v/>
      </c>
      <c r="P133" s="50">
        <v>0.65</v>
      </c>
      <c r="Q133" s="54">
        <v>8.0515297906602254E-4</v>
      </c>
      <c r="R133" s="52">
        <v>2</v>
      </c>
    </row>
    <row r="134" spans="1:18" ht="24" customHeight="1" thickBot="1">
      <c r="A134" s="57">
        <v>121</v>
      </c>
      <c r="B134" s="58"/>
      <c r="C134" s="217">
        <v>248</v>
      </c>
      <c r="D134" s="137" t="s">
        <v>62</v>
      </c>
      <c r="E134" s="124"/>
      <c r="F134" s="157" t="s">
        <v>56</v>
      </c>
      <c r="G134" s="77" t="str">
        <f t="shared" si="19"/>
        <v/>
      </c>
      <c r="H134" s="102"/>
      <c r="I134" s="103" t="str">
        <f t="shared" si="22"/>
        <v/>
      </c>
      <c r="J134" s="104" t="s">
        <v>895</v>
      </c>
      <c r="K134" s="116">
        <f t="shared" si="18"/>
        <v>68</v>
      </c>
      <c r="L134" s="111">
        <v>85</v>
      </c>
      <c r="M134" s="99" t="str">
        <f t="shared" si="21"/>
        <v/>
      </c>
      <c r="P134" s="50">
        <v>0.65</v>
      </c>
      <c r="Q134" s="54">
        <v>8.0515297906602254E-4</v>
      </c>
      <c r="R134" s="52">
        <v>2</v>
      </c>
    </row>
    <row r="135" spans="1:18" ht="24" customHeight="1">
      <c r="A135" s="57">
        <v>122</v>
      </c>
      <c r="B135" s="272" t="s">
        <v>886</v>
      </c>
      <c r="C135" s="217">
        <v>1619</v>
      </c>
      <c r="D135" s="178" t="s">
        <v>397</v>
      </c>
      <c r="E135" s="124"/>
      <c r="F135" s="157">
        <v>10</v>
      </c>
      <c r="G135" s="77" t="str">
        <f t="shared" si="19"/>
        <v/>
      </c>
      <c r="H135" s="102">
        <v>5</v>
      </c>
      <c r="I135" s="103" t="str">
        <f t="shared" ref="I135" si="23">IF(E135="","",E135/H135)</f>
        <v/>
      </c>
      <c r="J135" s="104" t="s">
        <v>895</v>
      </c>
      <c r="K135" s="116">
        <f t="shared" si="18"/>
        <v>60</v>
      </c>
      <c r="L135" s="257">
        <v>75</v>
      </c>
      <c r="M135" s="99" t="str">
        <f t="shared" si="21"/>
        <v/>
      </c>
      <c r="N135" s="267">
        <v>80</v>
      </c>
      <c r="O135" s="243" t="s">
        <v>1188</v>
      </c>
      <c r="P135" s="50">
        <v>0.3</v>
      </c>
      <c r="Q135" s="54">
        <v>1.05152979066023E-4</v>
      </c>
      <c r="R135" s="52">
        <v>3</v>
      </c>
    </row>
    <row r="136" spans="1:18" ht="24" customHeight="1" thickBot="1">
      <c r="A136" s="57">
        <v>123</v>
      </c>
      <c r="B136" s="273"/>
      <c r="C136" s="217">
        <v>1620</v>
      </c>
      <c r="D136" s="178" t="s">
        <v>398</v>
      </c>
      <c r="E136" s="124"/>
      <c r="F136" s="157">
        <v>10</v>
      </c>
      <c r="G136" s="77" t="str">
        <f t="shared" si="19"/>
        <v/>
      </c>
      <c r="H136" s="102">
        <v>5</v>
      </c>
      <c r="I136" s="103" t="str">
        <f t="shared" ref="I136:I163" si="24">IF(E136="","",E136/H136)</f>
        <v/>
      </c>
      <c r="J136" s="104" t="s">
        <v>895</v>
      </c>
      <c r="K136" s="116">
        <f t="shared" si="18"/>
        <v>60</v>
      </c>
      <c r="L136" s="257">
        <v>75</v>
      </c>
      <c r="M136" s="99" t="str">
        <f t="shared" si="21"/>
        <v/>
      </c>
      <c r="N136" s="267">
        <v>80</v>
      </c>
      <c r="O136" s="243" t="s">
        <v>1188</v>
      </c>
      <c r="P136" s="50">
        <v>0.3</v>
      </c>
      <c r="Q136" s="54">
        <v>1.05152979066023E-4</v>
      </c>
      <c r="R136" s="52">
        <v>3</v>
      </c>
    </row>
    <row r="137" spans="1:18" ht="24" customHeight="1">
      <c r="A137" s="57">
        <v>124</v>
      </c>
      <c r="B137" s="175"/>
      <c r="C137" s="222">
        <v>1621</v>
      </c>
      <c r="D137" s="178" t="s">
        <v>399</v>
      </c>
      <c r="E137" s="124"/>
      <c r="F137" s="157">
        <v>10</v>
      </c>
      <c r="G137" s="77" t="str">
        <f t="shared" si="19"/>
        <v/>
      </c>
      <c r="H137" s="102">
        <v>5</v>
      </c>
      <c r="I137" s="103" t="str">
        <f t="shared" si="24"/>
        <v/>
      </c>
      <c r="J137" s="104" t="s">
        <v>895</v>
      </c>
      <c r="K137" s="116">
        <f t="shared" si="18"/>
        <v>60</v>
      </c>
      <c r="L137" s="257">
        <v>75</v>
      </c>
      <c r="M137" s="99" t="str">
        <f t="shared" si="21"/>
        <v/>
      </c>
      <c r="N137" s="267">
        <v>80</v>
      </c>
      <c r="O137" s="243" t="s">
        <v>1188</v>
      </c>
      <c r="P137" s="50">
        <v>0.3</v>
      </c>
      <c r="Q137" s="54">
        <v>1.05152979066023E-4</v>
      </c>
      <c r="R137" s="52">
        <v>3</v>
      </c>
    </row>
    <row r="138" spans="1:18" ht="24" customHeight="1">
      <c r="A138" s="57">
        <v>125</v>
      </c>
      <c r="B138" s="175"/>
      <c r="C138" s="222">
        <v>1677</v>
      </c>
      <c r="D138" s="178" t="s">
        <v>1001</v>
      </c>
      <c r="E138" s="124"/>
      <c r="F138" s="157">
        <v>10</v>
      </c>
      <c r="G138" s="77" t="str">
        <f t="shared" ref="G138:G139" si="25">IF(E138="","",E138*F138)</f>
        <v/>
      </c>
      <c r="H138" s="102">
        <v>5</v>
      </c>
      <c r="I138" s="103" t="str">
        <f t="shared" ref="I138:I139" si="26">IF(E138="","",E138/H138)</f>
        <v/>
      </c>
      <c r="J138" s="104" t="s">
        <v>895</v>
      </c>
      <c r="K138" s="116">
        <f t="shared" ref="K138:K139" si="27">L138*(1+K$9)</f>
        <v>60</v>
      </c>
      <c r="L138" s="257">
        <v>75</v>
      </c>
      <c r="M138" s="99" t="str">
        <f t="shared" ref="M138:M139" si="28">IF(E138="","",G138*K138)</f>
        <v/>
      </c>
      <c r="N138" s="267">
        <v>80</v>
      </c>
      <c r="O138" s="243" t="s">
        <v>1188</v>
      </c>
      <c r="P138" s="50">
        <v>0.3</v>
      </c>
      <c r="Q138" s="54">
        <v>1.05152979066023E-4</v>
      </c>
      <c r="R138" s="52">
        <v>3</v>
      </c>
    </row>
    <row r="139" spans="1:18" ht="24" customHeight="1">
      <c r="A139" s="57">
        <v>126</v>
      </c>
      <c r="B139" s="175"/>
      <c r="C139" s="222">
        <v>1678</v>
      </c>
      <c r="D139" s="178" t="s">
        <v>1002</v>
      </c>
      <c r="E139" s="124"/>
      <c r="F139" s="157">
        <v>10</v>
      </c>
      <c r="G139" s="77" t="str">
        <f t="shared" si="25"/>
        <v/>
      </c>
      <c r="H139" s="102">
        <v>5</v>
      </c>
      <c r="I139" s="103" t="str">
        <f t="shared" si="26"/>
        <v/>
      </c>
      <c r="J139" s="104" t="s">
        <v>895</v>
      </c>
      <c r="K139" s="116">
        <f t="shared" si="27"/>
        <v>60</v>
      </c>
      <c r="L139" s="257">
        <v>75</v>
      </c>
      <c r="M139" s="99" t="str">
        <f t="shared" si="28"/>
        <v/>
      </c>
      <c r="N139" s="267">
        <v>80</v>
      </c>
      <c r="O139" s="243" t="s">
        <v>1188</v>
      </c>
      <c r="P139" s="50">
        <v>0.3</v>
      </c>
      <c r="Q139" s="54">
        <v>1.05152979066023E-4</v>
      </c>
      <c r="R139" s="52">
        <v>3</v>
      </c>
    </row>
    <row r="140" spans="1:18" ht="24" customHeight="1">
      <c r="A140" s="57">
        <v>127</v>
      </c>
      <c r="B140" s="175"/>
      <c r="C140" s="222">
        <v>1622</v>
      </c>
      <c r="D140" s="178" t="s">
        <v>400</v>
      </c>
      <c r="E140" s="124"/>
      <c r="F140" s="157">
        <v>10</v>
      </c>
      <c r="G140" s="77" t="str">
        <f t="shared" si="19"/>
        <v/>
      </c>
      <c r="H140" s="102">
        <v>5</v>
      </c>
      <c r="I140" s="103" t="str">
        <f t="shared" si="24"/>
        <v/>
      </c>
      <c r="J140" s="104" t="s">
        <v>895</v>
      </c>
      <c r="K140" s="116">
        <f t="shared" si="18"/>
        <v>60</v>
      </c>
      <c r="L140" s="257">
        <v>75</v>
      </c>
      <c r="M140" s="99" t="str">
        <f t="shared" si="21"/>
        <v/>
      </c>
      <c r="N140" s="267">
        <v>80</v>
      </c>
      <c r="O140" s="243" t="s">
        <v>1188</v>
      </c>
      <c r="P140" s="50">
        <v>0.3</v>
      </c>
      <c r="Q140" s="54">
        <v>1.05152979066023E-4</v>
      </c>
      <c r="R140" s="52">
        <v>3</v>
      </c>
    </row>
    <row r="141" spans="1:18" ht="24" customHeight="1">
      <c r="A141" s="57">
        <v>128</v>
      </c>
      <c r="B141" s="175"/>
      <c r="C141" s="222">
        <v>1623</v>
      </c>
      <c r="D141" s="178" t="s">
        <v>401</v>
      </c>
      <c r="E141" s="124"/>
      <c r="F141" s="157">
        <v>10</v>
      </c>
      <c r="G141" s="77" t="str">
        <f t="shared" si="19"/>
        <v/>
      </c>
      <c r="H141" s="102">
        <v>5</v>
      </c>
      <c r="I141" s="103" t="str">
        <f t="shared" si="24"/>
        <v/>
      </c>
      <c r="J141" s="104" t="s">
        <v>895</v>
      </c>
      <c r="K141" s="116">
        <f t="shared" si="18"/>
        <v>60</v>
      </c>
      <c r="L141" s="257">
        <v>75</v>
      </c>
      <c r="M141" s="99" t="str">
        <f t="shared" si="21"/>
        <v/>
      </c>
      <c r="N141" s="267">
        <v>80</v>
      </c>
      <c r="O141" s="243" t="s">
        <v>1188</v>
      </c>
      <c r="P141" s="50">
        <v>0.3</v>
      </c>
      <c r="Q141" s="54">
        <v>1.05152979066023E-4</v>
      </c>
      <c r="R141" s="52">
        <v>3</v>
      </c>
    </row>
    <row r="142" spans="1:18" ht="24" customHeight="1">
      <c r="A142" s="57">
        <v>129</v>
      </c>
      <c r="B142" s="175"/>
      <c r="C142" s="222">
        <v>1624</v>
      </c>
      <c r="D142" s="178" t="s">
        <v>407</v>
      </c>
      <c r="E142" s="124"/>
      <c r="F142" s="157">
        <v>10</v>
      </c>
      <c r="G142" s="77" t="str">
        <f t="shared" si="19"/>
        <v/>
      </c>
      <c r="H142" s="102">
        <v>5</v>
      </c>
      <c r="I142" s="103" t="str">
        <f t="shared" si="24"/>
        <v/>
      </c>
      <c r="J142" s="104" t="s">
        <v>895</v>
      </c>
      <c r="K142" s="116">
        <f t="shared" si="18"/>
        <v>60</v>
      </c>
      <c r="L142" s="257">
        <v>75</v>
      </c>
      <c r="M142" s="99" t="str">
        <f t="shared" si="21"/>
        <v/>
      </c>
      <c r="N142" s="260">
        <v>80</v>
      </c>
      <c r="O142" s="243" t="s">
        <v>1188</v>
      </c>
      <c r="P142" s="50">
        <v>0.3</v>
      </c>
      <c r="Q142" s="54">
        <v>1.05152979066023E-4</v>
      </c>
      <c r="R142" s="52">
        <v>3</v>
      </c>
    </row>
    <row r="143" spans="1:18" ht="24" customHeight="1">
      <c r="A143" s="57">
        <v>130</v>
      </c>
      <c r="B143" s="175"/>
      <c r="C143" s="222">
        <v>1625</v>
      </c>
      <c r="D143" s="178" t="s">
        <v>402</v>
      </c>
      <c r="E143" s="124"/>
      <c r="F143" s="157">
        <v>10</v>
      </c>
      <c r="G143" s="77" t="str">
        <f t="shared" si="19"/>
        <v/>
      </c>
      <c r="H143" s="102">
        <v>5</v>
      </c>
      <c r="I143" s="103" t="str">
        <f t="shared" si="24"/>
        <v/>
      </c>
      <c r="J143" s="104" t="s">
        <v>895</v>
      </c>
      <c r="K143" s="116">
        <f t="shared" si="18"/>
        <v>60</v>
      </c>
      <c r="L143" s="257">
        <v>75</v>
      </c>
      <c r="M143" s="99" t="str">
        <f t="shared" si="21"/>
        <v/>
      </c>
      <c r="N143" s="260">
        <v>80</v>
      </c>
      <c r="O143" s="243" t="s">
        <v>1188</v>
      </c>
      <c r="P143" s="50">
        <v>0.3</v>
      </c>
      <c r="Q143" s="54">
        <v>1.05152979066023E-4</v>
      </c>
      <c r="R143" s="52">
        <v>3</v>
      </c>
    </row>
    <row r="144" spans="1:18" ht="24" customHeight="1">
      <c r="A144" s="57">
        <v>131</v>
      </c>
      <c r="B144" s="175"/>
      <c r="C144" s="222">
        <v>1626</v>
      </c>
      <c r="D144" s="169" t="s">
        <v>403</v>
      </c>
      <c r="E144" s="124"/>
      <c r="F144" s="157">
        <v>10</v>
      </c>
      <c r="G144" s="77" t="str">
        <f t="shared" si="19"/>
        <v/>
      </c>
      <c r="H144" s="102">
        <v>5</v>
      </c>
      <c r="I144" s="103" t="str">
        <f t="shared" si="24"/>
        <v/>
      </c>
      <c r="J144" s="104" t="s">
        <v>895</v>
      </c>
      <c r="K144" s="116">
        <f t="shared" si="18"/>
        <v>60</v>
      </c>
      <c r="L144" s="257">
        <v>75</v>
      </c>
      <c r="M144" s="99" t="str">
        <f t="shared" si="21"/>
        <v/>
      </c>
      <c r="N144" s="260">
        <v>80</v>
      </c>
      <c r="O144" s="243" t="s">
        <v>1188</v>
      </c>
      <c r="P144" s="50">
        <v>0.3</v>
      </c>
      <c r="Q144" s="54">
        <v>1.05152979066023E-4</v>
      </c>
      <c r="R144" s="52">
        <v>3</v>
      </c>
    </row>
    <row r="145" spans="1:18" ht="24" customHeight="1">
      <c r="A145" s="57">
        <v>132</v>
      </c>
      <c r="B145" s="175"/>
      <c r="C145" s="222">
        <v>1635</v>
      </c>
      <c r="D145" s="169" t="s">
        <v>911</v>
      </c>
      <c r="E145" s="124"/>
      <c r="F145" s="157">
        <v>10</v>
      </c>
      <c r="G145" s="77" t="str">
        <f t="shared" ref="G145:G152" si="29">IF(E145="","",E145*F145)</f>
        <v/>
      </c>
      <c r="H145" s="102">
        <v>5</v>
      </c>
      <c r="I145" s="103" t="str">
        <f t="shared" ref="I145:I152" si="30">IF(E145="","",E145/H145)</f>
        <v/>
      </c>
      <c r="J145" s="104" t="s">
        <v>895</v>
      </c>
      <c r="K145" s="116">
        <f t="shared" ref="K145:K152" si="31">L145*(1+K$9)</f>
        <v>60</v>
      </c>
      <c r="L145" s="257">
        <v>75</v>
      </c>
      <c r="M145" s="99" t="str">
        <f t="shared" ref="M145:M152" si="32">IF(E145="","",G145*K145)</f>
        <v/>
      </c>
      <c r="N145" s="260">
        <v>80</v>
      </c>
      <c r="O145" s="243" t="s">
        <v>1188</v>
      </c>
      <c r="P145" s="50">
        <v>0.3</v>
      </c>
      <c r="Q145" s="54">
        <v>1.05152979066023E-4</v>
      </c>
      <c r="R145" s="52">
        <v>3</v>
      </c>
    </row>
    <row r="146" spans="1:18" ht="24" customHeight="1">
      <c r="A146" s="57">
        <v>133</v>
      </c>
      <c r="B146" s="175"/>
      <c r="C146" s="222">
        <v>1636</v>
      </c>
      <c r="D146" s="169" t="s">
        <v>912</v>
      </c>
      <c r="E146" s="124"/>
      <c r="F146" s="157">
        <v>10</v>
      </c>
      <c r="G146" s="77" t="str">
        <f t="shared" si="29"/>
        <v/>
      </c>
      <c r="H146" s="102">
        <v>5</v>
      </c>
      <c r="I146" s="103" t="str">
        <f t="shared" si="30"/>
        <v/>
      </c>
      <c r="J146" s="104" t="s">
        <v>895</v>
      </c>
      <c r="K146" s="116">
        <f t="shared" si="31"/>
        <v>60</v>
      </c>
      <c r="L146" s="257">
        <v>75</v>
      </c>
      <c r="M146" s="99" t="str">
        <f t="shared" si="32"/>
        <v/>
      </c>
      <c r="N146" s="260">
        <v>80</v>
      </c>
      <c r="O146" s="243" t="s">
        <v>1188</v>
      </c>
      <c r="P146" s="50">
        <v>0.3</v>
      </c>
      <c r="Q146" s="54">
        <v>1.05152979066023E-4</v>
      </c>
      <c r="R146" s="52">
        <v>3</v>
      </c>
    </row>
    <row r="147" spans="1:18" ht="24" customHeight="1">
      <c r="A147" s="57">
        <v>134</v>
      </c>
      <c r="B147" s="175"/>
      <c r="C147" s="222">
        <v>1679</v>
      </c>
      <c r="D147" s="169" t="s">
        <v>1003</v>
      </c>
      <c r="E147" s="124"/>
      <c r="F147" s="157">
        <v>10</v>
      </c>
      <c r="G147" s="77" t="str">
        <f t="shared" ref="G147:G148" si="33">IF(E147="","",E147*F147)</f>
        <v/>
      </c>
      <c r="H147" s="102">
        <v>5</v>
      </c>
      <c r="I147" s="103" t="str">
        <f t="shared" ref="I147:I148" si="34">IF(E147="","",E147/H147)</f>
        <v/>
      </c>
      <c r="J147" s="104" t="s">
        <v>895</v>
      </c>
      <c r="K147" s="116">
        <f t="shared" ref="K147:K148" si="35">L147*(1+K$9)</f>
        <v>60</v>
      </c>
      <c r="L147" s="257">
        <v>75</v>
      </c>
      <c r="M147" s="99" t="str">
        <f t="shared" ref="M147:M148" si="36">IF(E147="","",G147*K147)</f>
        <v/>
      </c>
      <c r="N147" s="260">
        <v>80</v>
      </c>
      <c r="O147" s="243" t="s">
        <v>1188</v>
      </c>
      <c r="P147" s="50">
        <v>0.3</v>
      </c>
      <c r="Q147" s="54">
        <v>1.05152979066023E-4</v>
      </c>
      <c r="R147" s="52">
        <v>3</v>
      </c>
    </row>
    <row r="148" spans="1:18" ht="24" customHeight="1" thickBot="1">
      <c r="A148" s="57">
        <v>135</v>
      </c>
      <c r="B148" s="175"/>
      <c r="C148" s="222">
        <v>1680</v>
      </c>
      <c r="D148" s="169" t="s">
        <v>1004</v>
      </c>
      <c r="E148" s="124"/>
      <c r="F148" s="157">
        <v>10</v>
      </c>
      <c r="G148" s="77" t="str">
        <f t="shared" si="33"/>
        <v/>
      </c>
      <c r="H148" s="102">
        <v>5</v>
      </c>
      <c r="I148" s="103" t="str">
        <f t="shared" si="34"/>
        <v/>
      </c>
      <c r="J148" s="104" t="s">
        <v>895</v>
      </c>
      <c r="K148" s="116">
        <f t="shared" si="35"/>
        <v>60</v>
      </c>
      <c r="L148" s="257">
        <v>75</v>
      </c>
      <c r="M148" s="99" t="str">
        <f t="shared" si="36"/>
        <v/>
      </c>
      <c r="N148" s="260">
        <v>80</v>
      </c>
      <c r="O148" s="243" t="s">
        <v>1188</v>
      </c>
      <c r="P148" s="50">
        <v>0.3</v>
      </c>
      <c r="Q148" s="54">
        <v>1.05152979066023E-4</v>
      </c>
      <c r="R148" s="52">
        <v>3</v>
      </c>
    </row>
    <row r="149" spans="1:18" ht="24" customHeight="1">
      <c r="A149" s="57">
        <v>136</v>
      </c>
      <c r="B149" s="304" t="s">
        <v>1165</v>
      </c>
      <c r="C149" s="222">
        <v>1637</v>
      </c>
      <c r="D149" s="169" t="s">
        <v>913</v>
      </c>
      <c r="E149" s="124"/>
      <c r="F149" s="157">
        <v>10</v>
      </c>
      <c r="G149" s="77" t="str">
        <f t="shared" si="29"/>
        <v/>
      </c>
      <c r="H149" s="102">
        <v>5</v>
      </c>
      <c r="I149" s="103" t="str">
        <f t="shared" si="30"/>
        <v/>
      </c>
      <c r="J149" s="104" t="s">
        <v>895</v>
      </c>
      <c r="K149" s="116">
        <f t="shared" si="31"/>
        <v>60</v>
      </c>
      <c r="L149" s="257">
        <v>75</v>
      </c>
      <c r="M149" s="99" t="str">
        <f t="shared" si="32"/>
        <v/>
      </c>
      <c r="N149" s="260">
        <v>80</v>
      </c>
      <c r="O149" s="243" t="s">
        <v>1188</v>
      </c>
      <c r="P149" s="50">
        <v>0.3</v>
      </c>
      <c r="Q149" s="54">
        <v>1.05152979066023E-4</v>
      </c>
      <c r="R149" s="52">
        <v>3</v>
      </c>
    </row>
    <row r="150" spans="1:18" ht="24" customHeight="1">
      <c r="A150" s="57">
        <v>137</v>
      </c>
      <c r="B150" s="305"/>
      <c r="C150" s="222">
        <v>1638</v>
      </c>
      <c r="D150" s="169" t="s">
        <v>914</v>
      </c>
      <c r="E150" s="124"/>
      <c r="F150" s="157">
        <v>10</v>
      </c>
      <c r="G150" s="77" t="str">
        <f t="shared" si="29"/>
        <v/>
      </c>
      <c r="H150" s="102">
        <v>5</v>
      </c>
      <c r="I150" s="103" t="str">
        <f t="shared" si="30"/>
        <v/>
      </c>
      <c r="J150" s="104" t="s">
        <v>895</v>
      </c>
      <c r="K150" s="116">
        <f t="shared" si="31"/>
        <v>60</v>
      </c>
      <c r="L150" s="257">
        <v>75</v>
      </c>
      <c r="M150" s="99" t="str">
        <f t="shared" si="32"/>
        <v/>
      </c>
      <c r="N150" s="260">
        <v>80</v>
      </c>
      <c r="O150" s="243" t="s">
        <v>1188</v>
      </c>
      <c r="P150" s="50">
        <v>0.3</v>
      </c>
      <c r="Q150" s="54">
        <v>1.05152979066023E-4</v>
      </c>
      <c r="R150" s="52">
        <v>3</v>
      </c>
    </row>
    <row r="151" spans="1:18" ht="24" customHeight="1">
      <c r="A151" s="57">
        <v>138</v>
      </c>
      <c r="B151" s="305"/>
      <c r="C151" s="222">
        <v>1639</v>
      </c>
      <c r="D151" s="169" t="s">
        <v>915</v>
      </c>
      <c r="E151" s="124"/>
      <c r="F151" s="157">
        <v>10</v>
      </c>
      <c r="G151" s="77" t="str">
        <f t="shared" si="29"/>
        <v/>
      </c>
      <c r="H151" s="102">
        <v>5</v>
      </c>
      <c r="I151" s="103" t="str">
        <f t="shared" si="30"/>
        <v/>
      </c>
      <c r="J151" s="104" t="s">
        <v>895</v>
      </c>
      <c r="K151" s="116">
        <f t="shared" si="31"/>
        <v>60</v>
      </c>
      <c r="L151" s="257">
        <v>75</v>
      </c>
      <c r="M151" s="99" t="str">
        <f t="shared" si="32"/>
        <v/>
      </c>
      <c r="N151" s="260">
        <v>80</v>
      </c>
      <c r="O151" s="243" t="s">
        <v>1188</v>
      </c>
      <c r="P151" s="50">
        <v>0.3</v>
      </c>
      <c r="Q151" s="54">
        <v>1.05152979066023E-4</v>
      </c>
      <c r="R151" s="52">
        <v>3</v>
      </c>
    </row>
    <row r="152" spans="1:18" ht="24" customHeight="1">
      <c r="A152" s="57">
        <v>139</v>
      </c>
      <c r="B152" s="305"/>
      <c r="C152" s="222">
        <v>1640</v>
      </c>
      <c r="D152" s="169" t="s">
        <v>916</v>
      </c>
      <c r="E152" s="124"/>
      <c r="F152" s="157">
        <v>10</v>
      </c>
      <c r="G152" s="77" t="str">
        <f t="shared" si="29"/>
        <v/>
      </c>
      <c r="H152" s="102">
        <v>5</v>
      </c>
      <c r="I152" s="103" t="str">
        <f t="shared" si="30"/>
        <v/>
      </c>
      <c r="J152" s="104" t="s">
        <v>895</v>
      </c>
      <c r="K152" s="116">
        <f t="shared" si="31"/>
        <v>60</v>
      </c>
      <c r="L152" s="257">
        <v>75</v>
      </c>
      <c r="M152" s="99" t="str">
        <f t="shared" si="32"/>
        <v/>
      </c>
      <c r="N152" s="260">
        <v>80</v>
      </c>
      <c r="O152" s="243" t="s">
        <v>1188</v>
      </c>
      <c r="P152" s="50">
        <v>0.3</v>
      </c>
      <c r="Q152" s="54">
        <v>1.05152979066023E-4</v>
      </c>
      <c r="R152" s="52">
        <v>3</v>
      </c>
    </row>
    <row r="153" spans="1:18" ht="24" customHeight="1" thickBot="1">
      <c r="A153" s="57">
        <v>140</v>
      </c>
      <c r="B153" s="306"/>
      <c r="C153" s="222">
        <v>1627</v>
      </c>
      <c r="D153" s="170" t="s">
        <v>404</v>
      </c>
      <c r="E153" s="124"/>
      <c r="F153" s="157">
        <v>10</v>
      </c>
      <c r="G153" s="77" t="str">
        <f t="shared" si="19"/>
        <v/>
      </c>
      <c r="H153" s="102">
        <v>5</v>
      </c>
      <c r="I153" s="103" t="str">
        <f t="shared" si="24"/>
        <v/>
      </c>
      <c r="J153" s="104" t="s">
        <v>895</v>
      </c>
      <c r="K153" s="116">
        <f t="shared" ref="K153:K259" si="37">L153*(1+K$9)</f>
        <v>60</v>
      </c>
      <c r="L153" s="257">
        <v>75</v>
      </c>
      <c r="M153" s="99" t="str">
        <f t="shared" si="21"/>
        <v/>
      </c>
      <c r="N153" s="260">
        <v>80</v>
      </c>
      <c r="O153" s="243" t="s">
        <v>1188</v>
      </c>
      <c r="P153" s="50">
        <v>0.3</v>
      </c>
      <c r="Q153" s="54">
        <v>1.05152979066023E-4</v>
      </c>
      <c r="R153" s="52">
        <v>3</v>
      </c>
    </row>
    <row r="154" spans="1:18" ht="24" customHeight="1">
      <c r="A154" s="57">
        <v>141</v>
      </c>
      <c r="B154" s="65"/>
      <c r="C154" s="217">
        <v>1641</v>
      </c>
      <c r="D154" s="170" t="s">
        <v>917</v>
      </c>
      <c r="E154" s="124"/>
      <c r="F154" s="157">
        <v>10</v>
      </c>
      <c r="G154" s="77" t="str">
        <f t="shared" ref="G154:G161" si="38">IF(E154="","",E154*F154)</f>
        <v/>
      </c>
      <c r="H154" s="102">
        <v>5</v>
      </c>
      <c r="I154" s="103" t="str">
        <f t="shared" ref="I154:I161" si="39">IF(E154="","",E154/H154)</f>
        <v/>
      </c>
      <c r="J154" s="104" t="s">
        <v>895</v>
      </c>
      <c r="K154" s="116">
        <f t="shared" ref="K154:K161" si="40">L154*(1+K$9)</f>
        <v>60</v>
      </c>
      <c r="L154" s="257">
        <v>75</v>
      </c>
      <c r="M154" s="99" t="str">
        <f t="shared" ref="M154:M161" si="41">IF(E154="","",G154*K154)</f>
        <v/>
      </c>
      <c r="N154" s="260">
        <v>80</v>
      </c>
      <c r="O154" s="243" t="s">
        <v>1188</v>
      </c>
      <c r="P154" s="50">
        <v>0.3</v>
      </c>
      <c r="Q154" s="54">
        <v>1.05152979066023E-4</v>
      </c>
      <c r="R154" s="52">
        <v>3</v>
      </c>
    </row>
    <row r="155" spans="1:18" ht="24" customHeight="1">
      <c r="A155" s="57">
        <v>142</v>
      </c>
      <c r="B155" s="65"/>
      <c r="C155" s="217">
        <v>1642</v>
      </c>
      <c r="D155" s="170" t="s">
        <v>918</v>
      </c>
      <c r="E155" s="124"/>
      <c r="F155" s="157">
        <v>10</v>
      </c>
      <c r="G155" s="77" t="str">
        <f t="shared" si="38"/>
        <v/>
      </c>
      <c r="H155" s="102">
        <v>5</v>
      </c>
      <c r="I155" s="103" t="str">
        <f t="shared" si="39"/>
        <v/>
      </c>
      <c r="J155" s="104" t="s">
        <v>895</v>
      </c>
      <c r="K155" s="116">
        <f t="shared" si="40"/>
        <v>60</v>
      </c>
      <c r="L155" s="257">
        <v>75</v>
      </c>
      <c r="M155" s="99" t="str">
        <f t="shared" si="41"/>
        <v/>
      </c>
      <c r="N155" s="260">
        <v>80</v>
      </c>
      <c r="O155" s="243" t="s">
        <v>1188</v>
      </c>
      <c r="P155" s="50">
        <v>0.3</v>
      </c>
      <c r="Q155" s="54">
        <v>1.05152979066023E-4</v>
      </c>
      <c r="R155" s="52">
        <v>3</v>
      </c>
    </row>
    <row r="156" spans="1:18" ht="24" customHeight="1">
      <c r="A156" s="57">
        <v>143</v>
      </c>
      <c r="B156" s="65"/>
      <c r="C156" s="217">
        <v>1681</v>
      </c>
      <c r="D156" s="170" t="s">
        <v>1005</v>
      </c>
      <c r="E156" s="124"/>
      <c r="F156" s="157">
        <v>10</v>
      </c>
      <c r="G156" s="77" t="str">
        <f t="shared" ref="G156:G157" si="42">IF(E156="","",E156*F156)</f>
        <v/>
      </c>
      <c r="H156" s="102">
        <v>5</v>
      </c>
      <c r="I156" s="103" t="str">
        <f t="shared" ref="I156:I157" si="43">IF(E156="","",E156/H156)</f>
        <v/>
      </c>
      <c r="J156" s="104" t="s">
        <v>895</v>
      </c>
      <c r="K156" s="116">
        <f t="shared" ref="K156:K157" si="44">L156*(1+K$9)</f>
        <v>60</v>
      </c>
      <c r="L156" s="257">
        <v>75</v>
      </c>
      <c r="M156" s="99" t="str">
        <f t="shared" ref="M156:M157" si="45">IF(E156="","",G156*K156)</f>
        <v/>
      </c>
      <c r="N156" s="260">
        <v>80</v>
      </c>
      <c r="O156" s="243" t="s">
        <v>1188</v>
      </c>
      <c r="P156" s="50">
        <v>0.3</v>
      </c>
      <c r="Q156" s="54">
        <v>1.05152979066023E-4</v>
      </c>
      <c r="R156" s="52">
        <v>3</v>
      </c>
    </row>
    <row r="157" spans="1:18" ht="24" customHeight="1">
      <c r="A157" s="57">
        <v>144</v>
      </c>
      <c r="B157" s="65"/>
      <c r="C157" s="217">
        <v>1682</v>
      </c>
      <c r="D157" s="170" t="s">
        <v>1006</v>
      </c>
      <c r="E157" s="124"/>
      <c r="F157" s="157">
        <v>10</v>
      </c>
      <c r="G157" s="77" t="str">
        <f t="shared" si="42"/>
        <v/>
      </c>
      <c r="H157" s="102">
        <v>5</v>
      </c>
      <c r="I157" s="103" t="str">
        <f t="shared" si="43"/>
        <v/>
      </c>
      <c r="J157" s="104" t="s">
        <v>895</v>
      </c>
      <c r="K157" s="116">
        <f t="shared" si="44"/>
        <v>60</v>
      </c>
      <c r="L157" s="257">
        <v>75</v>
      </c>
      <c r="M157" s="99" t="str">
        <f t="shared" si="45"/>
        <v/>
      </c>
      <c r="N157" s="260">
        <v>80</v>
      </c>
      <c r="O157" s="243" t="s">
        <v>1188</v>
      </c>
      <c r="P157" s="50">
        <v>0.3</v>
      </c>
      <c r="Q157" s="54">
        <v>1.05152979066023E-4</v>
      </c>
      <c r="R157" s="52">
        <v>3</v>
      </c>
    </row>
    <row r="158" spans="1:18" ht="24" customHeight="1">
      <c r="A158" s="57">
        <v>145</v>
      </c>
      <c r="B158" s="65"/>
      <c r="C158" s="217">
        <v>1643</v>
      </c>
      <c r="D158" s="170" t="s">
        <v>919</v>
      </c>
      <c r="E158" s="124"/>
      <c r="F158" s="157">
        <v>10</v>
      </c>
      <c r="G158" s="77" t="str">
        <f t="shared" si="38"/>
        <v/>
      </c>
      <c r="H158" s="102">
        <v>5</v>
      </c>
      <c r="I158" s="103" t="str">
        <f t="shared" si="39"/>
        <v/>
      </c>
      <c r="J158" s="104" t="s">
        <v>895</v>
      </c>
      <c r="K158" s="116">
        <f t="shared" si="40"/>
        <v>60</v>
      </c>
      <c r="L158" s="257">
        <v>75</v>
      </c>
      <c r="M158" s="99" t="str">
        <f t="shared" si="41"/>
        <v/>
      </c>
      <c r="N158" s="260">
        <v>80</v>
      </c>
      <c r="O158" s="243" t="s">
        <v>1188</v>
      </c>
      <c r="P158" s="50">
        <v>0.3</v>
      </c>
      <c r="Q158" s="54">
        <v>1.05152979066023E-4</v>
      </c>
      <c r="R158" s="52">
        <v>3</v>
      </c>
    </row>
    <row r="159" spans="1:18" ht="24" customHeight="1">
      <c r="A159" s="57">
        <v>146</v>
      </c>
      <c r="B159" s="65"/>
      <c r="C159" s="217">
        <v>1644</v>
      </c>
      <c r="D159" s="170" t="s">
        <v>920</v>
      </c>
      <c r="E159" s="124"/>
      <c r="F159" s="157">
        <v>10</v>
      </c>
      <c r="G159" s="77" t="str">
        <f t="shared" si="38"/>
        <v/>
      </c>
      <c r="H159" s="102">
        <v>5</v>
      </c>
      <c r="I159" s="103" t="str">
        <f t="shared" si="39"/>
        <v/>
      </c>
      <c r="J159" s="104" t="s">
        <v>895</v>
      </c>
      <c r="K159" s="116">
        <f t="shared" si="40"/>
        <v>60</v>
      </c>
      <c r="L159" s="257">
        <v>75</v>
      </c>
      <c r="M159" s="99" t="str">
        <f t="shared" si="41"/>
        <v/>
      </c>
      <c r="N159" s="260">
        <v>80</v>
      </c>
      <c r="O159" s="243" t="s">
        <v>1188</v>
      </c>
      <c r="P159" s="50">
        <v>0.3</v>
      </c>
      <c r="Q159" s="54">
        <v>1.05152979066023E-4</v>
      </c>
      <c r="R159" s="52">
        <v>3</v>
      </c>
    </row>
    <row r="160" spans="1:18" ht="24" customHeight="1">
      <c r="A160" s="57">
        <v>147</v>
      </c>
      <c r="B160" s="65"/>
      <c r="C160" s="217">
        <v>1645</v>
      </c>
      <c r="D160" s="170" t="s">
        <v>921</v>
      </c>
      <c r="E160" s="124"/>
      <c r="F160" s="157">
        <v>10</v>
      </c>
      <c r="G160" s="77" t="str">
        <f t="shared" si="38"/>
        <v/>
      </c>
      <c r="H160" s="102">
        <v>5</v>
      </c>
      <c r="I160" s="103" t="str">
        <f t="shared" si="39"/>
        <v/>
      </c>
      <c r="J160" s="104" t="s">
        <v>895</v>
      </c>
      <c r="K160" s="116">
        <f t="shared" si="40"/>
        <v>60</v>
      </c>
      <c r="L160" s="257">
        <v>75</v>
      </c>
      <c r="M160" s="99" t="str">
        <f t="shared" si="41"/>
        <v/>
      </c>
      <c r="N160" s="260">
        <v>80</v>
      </c>
      <c r="O160" s="243" t="s">
        <v>1188</v>
      </c>
      <c r="P160" s="50">
        <v>0.3</v>
      </c>
      <c r="Q160" s="54">
        <v>1.05152979066023E-4</v>
      </c>
      <c r="R160" s="52">
        <v>3</v>
      </c>
    </row>
    <row r="161" spans="1:18" ht="24" customHeight="1">
      <c r="A161" s="57">
        <v>148</v>
      </c>
      <c r="B161" s="65"/>
      <c r="C161" s="217">
        <v>1646</v>
      </c>
      <c r="D161" s="170" t="s">
        <v>922</v>
      </c>
      <c r="E161" s="124"/>
      <c r="F161" s="157">
        <v>10</v>
      </c>
      <c r="G161" s="77" t="str">
        <f t="shared" si="38"/>
        <v/>
      </c>
      <c r="H161" s="102">
        <v>5</v>
      </c>
      <c r="I161" s="103" t="str">
        <f t="shared" si="39"/>
        <v/>
      </c>
      <c r="J161" s="104" t="s">
        <v>895</v>
      </c>
      <c r="K161" s="116">
        <f t="shared" si="40"/>
        <v>60</v>
      </c>
      <c r="L161" s="257">
        <v>75</v>
      </c>
      <c r="M161" s="99" t="str">
        <f t="shared" si="41"/>
        <v/>
      </c>
      <c r="N161" s="260">
        <v>80</v>
      </c>
      <c r="O161" s="243" t="s">
        <v>1188</v>
      </c>
      <c r="P161" s="50">
        <v>0.3</v>
      </c>
      <c r="Q161" s="54">
        <v>1.05152979066023E-4</v>
      </c>
      <c r="R161" s="52">
        <v>3</v>
      </c>
    </row>
    <row r="162" spans="1:18" ht="24" customHeight="1">
      <c r="A162" s="57">
        <v>149</v>
      </c>
      <c r="B162" s="65"/>
      <c r="C162" s="217">
        <v>1628</v>
      </c>
      <c r="D162" s="178" t="s">
        <v>405</v>
      </c>
      <c r="E162" s="124"/>
      <c r="F162" s="157">
        <v>10</v>
      </c>
      <c r="G162" s="77" t="str">
        <f t="shared" ref="G162:G260" si="46">IF(E162="","",E162*F162)</f>
        <v/>
      </c>
      <c r="H162" s="102">
        <v>5</v>
      </c>
      <c r="I162" s="103" t="str">
        <f t="shared" si="24"/>
        <v/>
      </c>
      <c r="J162" s="104" t="s">
        <v>895</v>
      </c>
      <c r="K162" s="116">
        <f t="shared" si="37"/>
        <v>60</v>
      </c>
      <c r="L162" s="257">
        <v>75</v>
      </c>
      <c r="M162" s="99" t="str">
        <f t="shared" si="21"/>
        <v/>
      </c>
      <c r="N162" s="260">
        <v>80</v>
      </c>
      <c r="O162" s="243" t="s">
        <v>1188</v>
      </c>
      <c r="P162" s="50">
        <v>0.3</v>
      </c>
      <c r="Q162" s="54">
        <v>1.05152979066023E-4</v>
      </c>
      <c r="R162" s="52">
        <v>3</v>
      </c>
    </row>
    <row r="163" spans="1:18" ht="24" customHeight="1">
      <c r="A163" s="57">
        <v>150</v>
      </c>
      <c r="B163" s="65"/>
      <c r="C163" s="217">
        <v>1629</v>
      </c>
      <c r="D163" s="178" t="s">
        <v>406</v>
      </c>
      <c r="E163" s="124"/>
      <c r="F163" s="157">
        <v>10</v>
      </c>
      <c r="G163" s="77" t="str">
        <f t="shared" si="46"/>
        <v/>
      </c>
      <c r="H163" s="102">
        <v>5</v>
      </c>
      <c r="I163" s="103" t="str">
        <f t="shared" si="24"/>
        <v/>
      </c>
      <c r="J163" s="104" t="s">
        <v>895</v>
      </c>
      <c r="K163" s="116">
        <f t="shared" si="37"/>
        <v>60</v>
      </c>
      <c r="L163" s="257">
        <v>75</v>
      </c>
      <c r="M163" s="99" t="str">
        <f t="shared" si="21"/>
        <v/>
      </c>
      <c r="N163" s="260">
        <v>80</v>
      </c>
      <c r="O163" s="243" t="s">
        <v>1188</v>
      </c>
      <c r="P163" s="50">
        <v>0.3</v>
      </c>
      <c r="Q163" s="54">
        <v>1.05152979066023E-4</v>
      </c>
      <c r="R163" s="52">
        <v>3</v>
      </c>
    </row>
    <row r="164" spans="1:18" ht="24" customHeight="1">
      <c r="A164" s="57">
        <v>151</v>
      </c>
      <c r="B164" s="65"/>
      <c r="C164" s="217">
        <v>1647</v>
      </c>
      <c r="D164" s="242" t="s">
        <v>923</v>
      </c>
      <c r="E164" s="124"/>
      <c r="F164" s="157">
        <v>10</v>
      </c>
      <c r="G164" s="77" t="str">
        <f t="shared" ref="G164" si="47">IF(E164="","",E164*F164)</f>
        <v/>
      </c>
      <c r="H164" s="102"/>
      <c r="I164" s="79" t="str">
        <f t="shared" ref="I164" si="48">IF(E164="","",E164)</f>
        <v/>
      </c>
      <c r="J164" s="93" t="s">
        <v>894</v>
      </c>
      <c r="K164" s="116">
        <f t="shared" si="37"/>
        <v>52</v>
      </c>
      <c r="L164" s="257">
        <v>65</v>
      </c>
      <c r="M164" s="99" t="str">
        <f t="shared" ref="M164" si="49">IF(E164="","",G164*K164)</f>
        <v/>
      </c>
      <c r="N164" s="260">
        <v>70</v>
      </c>
      <c r="O164" s="243" t="s">
        <v>1188</v>
      </c>
      <c r="P164" s="50">
        <v>0.3</v>
      </c>
      <c r="Q164" s="54">
        <v>1.05152979066023E-4</v>
      </c>
      <c r="R164" s="52">
        <v>3</v>
      </c>
    </row>
    <row r="165" spans="1:18" ht="24" customHeight="1">
      <c r="A165" s="57">
        <v>152</v>
      </c>
      <c r="B165" s="65"/>
      <c r="C165" s="221">
        <v>180</v>
      </c>
      <c r="D165" s="129" t="s">
        <v>37</v>
      </c>
      <c r="E165" s="124"/>
      <c r="F165" s="157">
        <v>10</v>
      </c>
      <c r="G165" s="77" t="str">
        <f t="shared" si="46"/>
        <v/>
      </c>
      <c r="H165" s="78"/>
      <c r="I165" s="79" t="str">
        <f t="shared" ref="I165:I179" si="50">IF(E165="","",E165)</f>
        <v/>
      </c>
      <c r="J165" s="93" t="s">
        <v>894</v>
      </c>
      <c r="K165" s="116">
        <f t="shared" si="37"/>
        <v>48</v>
      </c>
      <c r="L165" s="111">
        <v>60</v>
      </c>
      <c r="M165" s="99" t="str">
        <f t="shared" ref="M165:M262" si="51">IF(E165="","",G165*K165)</f>
        <v/>
      </c>
      <c r="P165" s="50">
        <v>0.8</v>
      </c>
      <c r="Q165" s="54">
        <v>1.0920000000000001E-3</v>
      </c>
      <c r="R165" s="52">
        <v>4</v>
      </c>
    </row>
    <row r="166" spans="1:18" ht="24" customHeight="1">
      <c r="A166" s="57">
        <v>153</v>
      </c>
      <c r="B166" s="65"/>
      <c r="C166" s="217">
        <v>181</v>
      </c>
      <c r="D166" s="129" t="s">
        <v>38</v>
      </c>
      <c r="E166" s="124"/>
      <c r="F166" s="157">
        <v>10</v>
      </c>
      <c r="G166" s="77" t="str">
        <f t="shared" si="46"/>
        <v/>
      </c>
      <c r="H166" s="78"/>
      <c r="I166" s="79" t="str">
        <f t="shared" si="50"/>
        <v/>
      </c>
      <c r="J166" s="93" t="s">
        <v>894</v>
      </c>
      <c r="K166" s="116">
        <f t="shared" si="37"/>
        <v>48</v>
      </c>
      <c r="L166" s="111">
        <v>60</v>
      </c>
      <c r="M166" s="99" t="str">
        <f t="shared" si="51"/>
        <v/>
      </c>
      <c r="P166" s="50">
        <v>0.8</v>
      </c>
      <c r="Q166" s="54">
        <v>1.0920000000000001E-3</v>
      </c>
      <c r="R166" s="52">
        <v>4</v>
      </c>
    </row>
    <row r="167" spans="1:18" ht="24" customHeight="1">
      <c r="A167" s="57">
        <v>154</v>
      </c>
      <c r="B167" s="58"/>
      <c r="C167" s="217">
        <v>182</v>
      </c>
      <c r="D167" s="129" t="s">
        <v>39</v>
      </c>
      <c r="E167" s="124"/>
      <c r="F167" s="157">
        <v>10</v>
      </c>
      <c r="G167" s="77" t="str">
        <f t="shared" si="46"/>
        <v/>
      </c>
      <c r="H167" s="78"/>
      <c r="I167" s="79" t="str">
        <f t="shared" si="50"/>
        <v/>
      </c>
      <c r="J167" s="93" t="s">
        <v>894</v>
      </c>
      <c r="K167" s="116">
        <f t="shared" si="37"/>
        <v>44</v>
      </c>
      <c r="L167" s="111">
        <v>55</v>
      </c>
      <c r="M167" s="99" t="str">
        <f t="shared" si="51"/>
        <v/>
      </c>
      <c r="P167" s="50">
        <v>0.8</v>
      </c>
      <c r="Q167" s="54">
        <v>1.0920000000000001E-3</v>
      </c>
      <c r="R167" s="52">
        <v>4</v>
      </c>
    </row>
    <row r="168" spans="1:18" ht="24" customHeight="1">
      <c r="A168" s="57">
        <v>155</v>
      </c>
      <c r="B168" s="58"/>
      <c r="C168" s="217">
        <v>188</v>
      </c>
      <c r="D168" s="129" t="s">
        <v>843</v>
      </c>
      <c r="E168" s="124"/>
      <c r="F168" s="157" t="s">
        <v>51</v>
      </c>
      <c r="G168" s="77" t="str">
        <f t="shared" si="46"/>
        <v/>
      </c>
      <c r="H168" s="78"/>
      <c r="I168" s="79" t="str">
        <f t="shared" si="50"/>
        <v/>
      </c>
      <c r="J168" s="93" t="s">
        <v>894</v>
      </c>
      <c r="K168" s="116">
        <f t="shared" si="37"/>
        <v>40</v>
      </c>
      <c r="L168" s="111">
        <v>50</v>
      </c>
      <c r="M168" s="99" t="str">
        <f t="shared" si="51"/>
        <v/>
      </c>
      <c r="P168" s="50">
        <v>0.5</v>
      </c>
      <c r="Q168" s="54">
        <v>8.0515297906602254E-4</v>
      </c>
      <c r="R168" s="52">
        <v>4</v>
      </c>
    </row>
    <row r="169" spans="1:18" ht="24" customHeight="1">
      <c r="A169" s="57">
        <v>156</v>
      </c>
      <c r="B169" s="58"/>
      <c r="C169" s="217">
        <v>142</v>
      </c>
      <c r="D169" s="129" t="s">
        <v>40</v>
      </c>
      <c r="E169" s="124"/>
      <c r="F169" s="157">
        <v>10</v>
      </c>
      <c r="G169" s="77" t="str">
        <f t="shared" si="46"/>
        <v/>
      </c>
      <c r="H169" s="78"/>
      <c r="I169" s="79" t="str">
        <f t="shared" si="50"/>
        <v/>
      </c>
      <c r="J169" s="93" t="s">
        <v>894</v>
      </c>
      <c r="K169" s="116">
        <f t="shared" si="37"/>
        <v>48</v>
      </c>
      <c r="L169" s="111">
        <v>60</v>
      </c>
      <c r="M169" s="99" t="str">
        <f t="shared" si="51"/>
        <v/>
      </c>
      <c r="P169" s="50">
        <v>0.8</v>
      </c>
      <c r="Q169" s="54">
        <v>1.0920000000000001E-3</v>
      </c>
      <c r="R169" s="52">
        <v>4</v>
      </c>
    </row>
    <row r="170" spans="1:18" ht="24" customHeight="1">
      <c r="A170" s="57">
        <v>157</v>
      </c>
      <c r="B170" s="58"/>
      <c r="C170" s="223">
        <v>1614</v>
      </c>
      <c r="D170" s="129" t="s">
        <v>41</v>
      </c>
      <c r="E170" s="124"/>
      <c r="F170" s="157">
        <v>10</v>
      </c>
      <c r="G170" s="77" t="str">
        <f t="shared" si="46"/>
        <v/>
      </c>
      <c r="H170" s="78"/>
      <c r="I170" s="79" t="str">
        <f t="shared" si="50"/>
        <v/>
      </c>
      <c r="J170" s="93" t="s">
        <v>894</v>
      </c>
      <c r="K170" s="116">
        <f t="shared" si="37"/>
        <v>60</v>
      </c>
      <c r="L170" s="111">
        <v>75</v>
      </c>
      <c r="M170" s="99" t="str">
        <f t="shared" si="51"/>
        <v/>
      </c>
      <c r="P170" s="50">
        <v>0.8</v>
      </c>
      <c r="Q170" s="54">
        <v>1.0920000000000001E-3</v>
      </c>
      <c r="R170" s="52">
        <v>4</v>
      </c>
    </row>
    <row r="171" spans="1:18" ht="24" customHeight="1">
      <c r="A171" s="57">
        <v>158</v>
      </c>
      <c r="B171" s="58"/>
      <c r="C171" s="223">
        <v>200</v>
      </c>
      <c r="D171" s="139" t="s">
        <v>331</v>
      </c>
      <c r="E171" s="124"/>
      <c r="F171" s="157">
        <v>10</v>
      </c>
      <c r="G171" s="77" t="str">
        <f t="shared" si="46"/>
        <v/>
      </c>
      <c r="H171" s="78"/>
      <c r="I171" s="79" t="str">
        <f t="shared" si="50"/>
        <v/>
      </c>
      <c r="J171" s="93" t="s">
        <v>894</v>
      </c>
      <c r="K171" s="116">
        <f t="shared" si="37"/>
        <v>64</v>
      </c>
      <c r="L171" s="258">
        <v>80</v>
      </c>
      <c r="M171" s="99" t="str">
        <f t="shared" si="51"/>
        <v/>
      </c>
      <c r="N171" s="260">
        <v>90</v>
      </c>
      <c r="O171" s="243" t="s">
        <v>1188</v>
      </c>
      <c r="P171" s="50">
        <v>0.8</v>
      </c>
      <c r="Q171" s="54">
        <v>1.0920000000000001E-3</v>
      </c>
      <c r="R171" s="52">
        <v>4</v>
      </c>
    </row>
    <row r="172" spans="1:18" ht="24" customHeight="1">
      <c r="A172" s="57">
        <v>159</v>
      </c>
      <c r="B172" s="58"/>
      <c r="C172" s="223">
        <v>187</v>
      </c>
      <c r="D172" s="139" t="s">
        <v>332</v>
      </c>
      <c r="E172" s="124"/>
      <c r="F172" s="157">
        <v>30</v>
      </c>
      <c r="G172" s="77" t="str">
        <f t="shared" si="46"/>
        <v/>
      </c>
      <c r="H172" s="78"/>
      <c r="I172" s="79" t="str">
        <f t="shared" si="50"/>
        <v/>
      </c>
      <c r="J172" s="93" t="s">
        <v>894</v>
      </c>
      <c r="K172" s="116">
        <f t="shared" si="37"/>
        <v>28</v>
      </c>
      <c r="L172" s="111">
        <v>35</v>
      </c>
      <c r="M172" s="99" t="str">
        <f t="shared" si="51"/>
        <v/>
      </c>
      <c r="P172" s="50">
        <v>0.1</v>
      </c>
      <c r="Q172" s="54">
        <v>8.0515297906602254E-4</v>
      </c>
      <c r="R172" s="52">
        <v>4</v>
      </c>
    </row>
    <row r="173" spans="1:18" ht="24" customHeight="1">
      <c r="A173" s="57">
        <v>160</v>
      </c>
      <c r="B173" s="58"/>
      <c r="C173" s="223">
        <v>1608</v>
      </c>
      <c r="D173" s="136" t="s">
        <v>408</v>
      </c>
      <c r="E173" s="124"/>
      <c r="F173" s="157">
        <v>10</v>
      </c>
      <c r="G173" s="77" t="str">
        <f t="shared" si="46"/>
        <v/>
      </c>
      <c r="H173" s="78"/>
      <c r="I173" s="79" t="str">
        <f t="shared" si="50"/>
        <v/>
      </c>
      <c r="J173" s="93" t="s">
        <v>894</v>
      </c>
      <c r="K173" s="116">
        <f t="shared" si="37"/>
        <v>68</v>
      </c>
      <c r="L173" s="258">
        <v>85</v>
      </c>
      <c r="M173" s="99" t="str">
        <f t="shared" ref="M173" si="52">IF(E173="","",G173*K173)</f>
        <v/>
      </c>
      <c r="N173" s="260">
        <v>95</v>
      </c>
      <c r="O173" s="243" t="s">
        <v>1188</v>
      </c>
      <c r="P173" s="50">
        <v>0.8</v>
      </c>
      <c r="Q173" s="54">
        <v>1.0920000000000001E-3</v>
      </c>
      <c r="R173" s="52">
        <v>4</v>
      </c>
    </row>
    <row r="174" spans="1:18" ht="24" customHeight="1">
      <c r="A174" s="57">
        <v>161</v>
      </c>
      <c r="B174" s="58"/>
      <c r="C174" s="223">
        <v>1609</v>
      </c>
      <c r="D174" s="136" t="s">
        <v>409</v>
      </c>
      <c r="E174" s="124"/>
      <c r="F174" s="157">
        <v>30</v>
      </c>
      <c r="G174" s="77" t="str">
        <f t="shared" si="46"/>
        <v/>
      </c>
      <c r="H174" s="78"/>
      <c r="I174" s="79" t="str">
        <f t="shared" si="50"/>
        <v/>
      </c>
      <c r="J174" s="93" t="s">
        <v>894</v>
      </c>
      <c r="K174" s="116">
        <f t="shared" si="37"/>
        <v>32</v>
      </c>
      <c r="L174" s="111">
        <v>40</v>
      </c>
      <c r="M174" s="99" t="str">
        <f t="shared" si="51"/>
        <v/>
      </c>
      <c r="P174" s="50">
        <v>0.1</v>
      </c>
      <c r="Q174" s="54">
        <v>8.0515297906602254E-4</v>
      </c>
      <c r="R174" s="52">
        <v>4</v>
      </c>
    </row>
    <row r="175" spans="1:18" ht="24" customHeight="1">
      <c r="A175" s="57">
        <v>162</v>
      </c>
      <c r="B175" s="58"/>
      <c r="C175" s="223">
        <v>201</v>
      </c>
      <c r="D175" s="241" t="s">
        <v>42</v>
      </c>
      <c r="E175" s="124"/>
      <c r="F175" s="157">
        <v>10</v>
      </c>
      <c r="G175" s="77" t="str">
        <f t="shared" si="46"/>
        <v/>
      </c>
      <c r="H175" s="78"/>
      <c r="I175" s="79" t="str">
        <f t="shared" si="50"/>
        <v/>
      </c>
      <c r="J175" s="93" t="s">
        <v>894</v>
      </c>
      <c r="K175" s="116">
        <f t="shared" si="37"/>
        <v>160</v>
      </c>
      <c r="L175" s="111">
        <v>200</v>
      </c>
      <c r="M175" s="99" t="str">
        <f t="shared" si="51"/>
        <v/>
      </c>
      <c r="P175" s="50">
        <v>0.8</v>
      </c>
      <c r="Q175" s="54">
        <v>1.0920000000000001E-3</v>
      </c>
      <c r="R175" s="52">
        <v>4</v>
      </c>
    </row>
    <row r="176" spans="1:18" ht="24" customHeight="1">
      <c r="A176" s="57">
        <v>163</v>
      </c>
      <c r="B176" s="58"/>
      <c r="C176" s="217">
        <v>183</v>
      </c>
      <c r="D176" s="241" t="s">
        <v>43</v>
      </c>
      <c r="E176" s="124"/>
      <c r="F176" s="157">
        <v>30</v>
      </c>
      <c r="G176" s="77" t="str">
        <f t="shared" si="46"/>
        <v/>
      </c>
      <c r="H176" s="78"/>
      <c r="I176" s="79" t="str">
        <f t="shared" si="50"/>
        <v/>
      </c>
      <c r="J176" s="93" t="s">
        <v>894</v>
      </c>
      <c r="K176" s="116">
        <f t="shared" si="37"/>
        <v>36</v>
      </c>
      <c r="L176" s="111">
        <v>45</v>
      </c>
      <c r="M176" s="99" t="str">
        <f t="shared" si="51"/>
        <v/>
      </c>
      <c r="P176" s="50">
        <v>0.1</v>
      </c>
      <c r="Q176" s="54">
        <v>8.0515297906602254E-4</v>
      </c>
      <c r="R176" s="52">
        <v>4</v>
      </c>
    </row>
    <row r="177" spans="1:18" ht="24" customHeight="1">
      <c r="A177" s="57">
        <v>164</v>
      </c>
      <c r="B177" s="58"/>
      <c r="C177" s="217">
        <v>184</v>
      </c>
      <c r="D177" s="241" t="s">
        <v>44</v>
      </c>
      <c r="E177" s="124"/>
      <c r="F177" s="157">
        <v>30</v>
      </c>
      <c r="G177" s="77" t="str">
        <f t="shared" si="46"/>
        <v/>
      </c>
      <c r="H177" s="78"/>
      <c r="I177" s="79" t="str">
        <f t="shared" si="50"/>
        <v/>
      </c>
      <c r="J177" s="93" t="s">
        <v>894</v>
      </c>
      <c r="K177" s="116">
        <f t="shared" si="37"/>
        <v>40</v>
      </c>
      <c r="L177" s="111">
        <v>50</v>
      </c>
      <c r="M177" s="99" t="str">
        <f t="shared" si="51"/>
        <v/>
      </c>
      <c r="P177" s="50">
        <v>0.1</v>
      </c>
      <c r="Q177" s="54">
        <v>8.0515297906602254E-4</v>
      </c>
      <c r="R177" s="52">
        <v>4</v>
      </c>
    </row>
    <row r="178" spans="1:18" ht="24" customHeight="1">
      <c r="A178" s="57">
        <v>165</v>
      </c>
      <c r="B178" s="58"/>
      <c r="C178" s="217">
        <v>185</v>
      </c>
      <c r="D178" s="241" t="s">
        <v>45</v>
      </c>
      <c r="E178" s="124"/>
      <c r="F178" s="157">
        <v>30</v>
      </c>
      <c r="G178" s="77" t="str">
        <f t="shared" si="46"/>
        <v/>
      </c>
      <c r="H178" s="78"/>
      <c r="I178" s="79" t="str">
        <f t="shared" si="50"/>
        <v/>
      </c>
      <c r="J178" s="93" t="s">
        <v>894</v>
      </c>
      <c r="K178" s="116">
        <f t="shared" si="37"/>
        <v>40</v>
      </c>
      <c r="L178" s="111">
        <v>50</v>
      </c>
      <c r="M178" s="99" t="str">
        <f t="shared" si="51"/>
        <v/>
      </c>
      <c r="P178" s="50">
        <v>0.1</v>
      </c>
      <c r="Q178" s="54">
        <v>8.0515297906602254E-4</v>
      </c>
      <c r="R178" s="52">
        <v>4</v>
      </c>
    </row>
    <row r="179" spans="1:18" ht="24" customHeight="1">
      <c r="A179" s="57">
        <v>166</v>
      </c>
      <c r="B179" s="58"/>
      <c r="C179" s="217">
        <v>186</v>
      </c>
      <c r="D179" s="241" t="s">
        <v>46</v>
      </c>
      <c r="E179" s="124"/>
      <c r="F179" s="157">
        <v>30</v>
      </c>
      <c r="G179" s="77" t="str">
        <f t="shared" si="46"/>
        <v/>
      </c>
      <c r="H179" s="78"/>
      <c r="I179" s="79" t="str">
        <f t="shared" si="50"/>
        <v/>
      </c>
      <c r="J179" s="93" t="s">
        <v>894</v>
      </c>
      <c r="K179" s="116">
        <f t="shared" si="37"/>
        <v>40</v>
      </c>
      <c r="L179" s="111">
        <v>50</v>
      </c>
      <c r="M179" s="99" t="str">
        <f t="shared" si="51"/>
        <v/>
      </c>
      <c r="P179" s="50">
        <v>0.1</v>
      </c>
      <c r="Q179" s="54">
        <v>8.0515297906602254E-4</v>
      </c>
      <c r="R179" s="52">
        <v>4</v>
      </c>
    </row>
    <row r="180" spans="1:18" ht="24" customHeight="1">
      <c r="A180" s="57">
        <v>167</v>
      </c>
      <c r="B180" s="58"/>
      <c r="C180" s="217">
        <v>611</v>
      </c>
      <c r="D180" s="241" t="s">
        <v>47</v>
      </c>
      <c r="E180" s="124"/>
      <c r="F180" s="157">
        <v>12</v>
      </c>
      <c r="G180" s="77" t="str">
        <f t="shared" si="46"/>
        <v/>
      </c>
      <c r="H180" s="102">
        <v>4</v>
      </c>
      <c r="I180" s="103" t="str">
        <f t="shared" ref="I180:I279" si="53">IF(E180="","",E180/H180)</f>
        <v/>
      </c>
      <c r="J180" s="104" t="s">
        <v>895</v>
      </c>
      <c r="K180" s="116">
        <f t="shared" si="37"/>
        <v>40</v>
      </c>
      <c r="L180" s="111">
        <v>50</v>
      </c>
      <c r="M180" s="99" t="str">
        <f t="shared" si="51"/>
        <v/>
      </c>
      <c r="P180" s="50">
        <v>0.1</v>
      </c>
      <c r="Q180" s="54">
        <v>8.0515297906602254E-4</v>
      </c>
      <c r="R180" s="52">
        <v>4</v>
      </c>
    </row>
    <row r="181" spans="1:18" ht="24" customHeight="1">
      <c r="A181" s="57">
        <v>168</v>
      </c>
      <c r="B181" s="58"/>
      <c r="C181" s="217">
        <v>612</v>
      </c>
      <c r="D181" s="241" t="s">
        <v>48</v>
      </c>
      <c r="E181" s="124"/>
      <c r="F181" s="157">
        <v>12</v>
      </c>
      <c r="G181" s="77" t="str">
        <f t="shared" si="46"/>
        <v/>
      </c>
      <c r="H181" s="102">
        <v>4</v>
      </c>
      <c r="I181" s="103" t="str">
        <f t="shared" si="53"/>
        <v/>
      </c>
      <c r="J181" s="104" t="s">
        <v>895</v>
      </c>
      <c r="K181" s="116">
        <f t="shared" si="37"/>
        <v>40</v>
      </c>
      <c r="L181" s="111">
        <v>50</v>
      </c>
      <c r="M181" s="99" t="str">
        <f t="shared" si="51"/>
        <v/>
      </c>
      <c r="P181" s="50">
        <v>0.1</v>
      </c>
      <c r="Q181" s="54">
        <v>8.0515297906602254E-4</v>
      </c>
      <c r="R181" s="52">
        <v>4</v>
      </c>
    </row>
    <row r="182" spans="1:18" ht="24" customHeight="1">
      <c r="A182" s="57">
        <v>169</v>
      </c>
      <c r="B182" s="58"/>
      <c r="C182" s="217">
        <v>613</v>
      </c>
      <c r="D182" s="241" t="s">
        <v>49</v>
      </c>
      <c r="E182" s="124"/>
      <c r="F182" s="157">
        <v>12</v>
      </c>
      <c r="G182" s="77" t="str">
        <f t="shared" si="46"/>
        <v/>
      </c>
      <c r="H182" s="102">
        <v>4</v>
      </c>
      <c r="I182" s="103" t="str">
        <f t="shared" si="53"/>
        <v/>
      </c>
      <c r="J182" s="105" t="s">
        <v>895</v>
      </c>
      <c r="K182" s="116">
        <f t="shared" si="37"/>
        <v>40</v>
      </c>
      <c r="L182" s="111">
        <v>50</v>
      </c>
      <c r="M182" s="99" t="str">
        <f t="shared" si="51"/>
        <v/>
      </c>
      <c r="P182" s="50">
        <v>0.1</v>
      </c>
      <c r="Q182" s="54">
        <v>8.0515297906602254E-4</v>
      </c>
      <c r="R182" s="52">
        <v>4</v>
      </c>
    </row>
    <row r="183" spans="1:18" ht="24" customHeight="1">
      <c r="A183" s="57">
        <v>170</v>
      </c>
      <c r="B183" s="58"/>
      <c r="C183" s="217">
        <v>614</v>
      </c>
      <c r="D183" s="241" t="s">
        <v>50</v>
      </c>
      <c r="E183" s="124"/>
      <c r="F183" s="157">
        <v>12</v>
      </c>
      <c r="G183" s="77" t="str">
        <f t="shared" si="46"/>
        <v/>
      </c>
      <c r="H183" s="102">
        <v>4</v>
      </c>
      <c r="I183" s="103" t="str">
        <f t="shared" si="53"/>
        <v/>
      </c>
      <c r="J183" s="104" t="s">
        <v>895</v>
      </c>
      <c r="K183" s="116">
        <f t="shared" si="37"/>
        <v>40</v>
      </c>
      <c r="L183" s="111">
        <v>50</v>
      </c>
      <c r="M183" s="99" t="str">
        <f t="shared" si="51"/>
        <v/>
      </c>
      <c r="P183" s="50">
        <v>0.1</v>
      </c>
      <c r="Q183" s="54">
        <v>8.0515297906602254E-4</v>
      </c>
      <c r="R183" s="52">
        <v>4</v>
      </c>
    </row>
    <row r="184" spans="1:18" ht="24" customHeight="1">
      <c r="A184" s="57">
        <v>171</v>
      </c>
      <c r="B184" s="58"/>
      <c r="C184" s="217">
        <v>458</v>
      </c>
      <c r="D184" s="129" t="s">
        <v>410</v>
      </c>
      <c r="E184" s="124"/>
      <c r="F184" s="157" t="s">
        <v>51</v>
      </c>
      <c r="G184" s="77" t="str">
        <f t="shared" si="46"/>
        <v/>
      </c>
      <c r="H184" s="78"/>
      <c r="I184" s="79" t="str">
        <f t="shared" ref="I184:I193" si="54">IF(E184="","",E184)</f>
        <v/>
      </c>
      <c r="J184" s="93" t="s">
        <v>894</v>
      </c>
      <c r="K184" s="116">
        <f t="shared" si="37"/>
        <v>32</v>
      </c>
      <c r="L184" s="111">
        <v>40</v>
      </c>
      <c r="M184" s="99" t="str">
        <f t="shared" si="51"/>
        <v/>
      </c>
      <c r="P184" s="50">
        <v>0.5</v>
      </c>
      <c r="Q184" s="54">
        <v>1.1111111111111111E-3</v>
      </c>
      <c r="R184" s="52">
        <v>4</v>
      </c>
    </row>
    <row r="185" spans="1:18" ht="24" customHeight="1">
      <c r="A185" s="57">
        <v>172</v>
      </c>
      <c r="B185" s="58"/>
      <c r="C185" s="217">
        <v>459</v>
      </c>
      <c r="D185" s="129" t="s">
        <v>411</v>
      </c>
      <c r="E185" s="124"/>
      <c r="F185" s="157" t="s">
        <v>51</v>
      </c>
      <c r="G185" s="77" t="str">
        <f t="shared" si="46"/>
        <v/>
      </c>
      <c r="H185" s="78"/>
      <c r="I185" s="79" t="str">
        <f t="shared" si="54"/>
        <v/>
      </c>
      <c r="J185" s="93" t="s">
        <v>894</v>
      </c>
      <c r="K185" s="116">
        <f t="shared" si="37"/>
        <v>32</v>
      </c>
      <c r="L185" s="111">
        <v>40</v>
      </c>
      <c r="M185" s="99" t="str">
        <f t="shared" si="51"/>
        <v/>
      </c>
      <c r="P185" s="50">
        <v>0.5</v>
      </c>
      <c r="Q185" s="54">
        <v>1.1111111111111111E-3</v>
      </c>
      <c r="R185" s="52">
        <v>4</v>
      </c>
    </row>
    <row r="186" spans="1:18" ht="24" customHeight="1">
      <c r="A186" s="57">
        <v>173</v>
      </c>
      <c r="B186" s="58"/>
      <c r="C186" s="217">
        <v>460</v>
      </c>
      <c r="D186" s="129" t="s">
        <v>412</v>
      </c>
      <c r="E186" s="124"/>
      <c r="F186" s="157" t="s">
        <v>51</v>
      </c>
      <c r="G186" s="77" t="str">
        <f t="shared" si="46"/>
        <v/>
      </c>
      <c r="H186" s="78"/>
      <c r="I186" s="79" t="str">
        <f t="shared" si="54"/>
        <v/>
      </c>
      <c r="J186" s="93" t="s">
        <v>894</v>
      </c>
      <c r="K186" s="116">
        <f t="shared" si="37"/>
        <v>32</v>
      </c>
      <c r="L186" s="111">
        <v>40</v>
      </c>
      <c r="M186" s="99" t="str">
        <f t="shared" si="51"/>
        <v/>
      </c>
      <c r="P186" s="50">
        <v>0.5</v>
      </c>
      <c r="Q186" s="54">
        <v>1.1111111111111111E-3</v>
      </c>
      <c r="R186" s="52">
        <v>4</v>
      </c>
    </row>
    <row r="187" spans="1:18" ht="24" customHeight="1">
      <c r="A187" s="57">
        <v>174</v>
      </c>
      <c r="B187" s="58"/>
      <c r="C187" s="217">
        <v>461</v>
      </c>
      <c r="D187" s="129" t="s">
        <v>413</v>
      </c>
      <c r="E187" s="124"/>
      <c r="F187" s="157" t="s">
        <v>51</v>
      </c>
      <c r="G187" s="77" t="str">
        <f t="shared" si="46"/>
        <v/>
      </c>
      <c r="H187" s="78"/>
      <c r="I187" s="79" t="str">
        <f t="shared" si="54"/>
        <v/>
      </c>
      <c r="J187" s="93" t="s">
        <v>894</v>
      </c>
      <c r="K187" s="116">
        <f t="shared" si="37"/>
        <v>32</v>
      </c>
      <c r="L187" s="111">
        <v>40</v>
      </c>
      <c r="M187" s="99" t="str">
        <f t="shared" si="51"/>
        <v/>
      </c>
      <c r="P187" s="50">
        <v>0.5</v>
      </c>
      <c r="Q187" s="54">
        <v>1.1111111111111111E-3</v>
      </c>
      <c r="R187" s="52">
        <v>4</v>
      </c>
    </row>
    <row r="188" spans="1:18" ht="24" customHeight="1">
      <c r="A188" s="57">
        <v>175</v>
      </c>
      <c r="B188" s="58"/>
      <c r="C188" s="217">
        <v>462</v>
      </c>
      <c r="D188" s="129" t="s">
        <v>414</v>
      </c>
      <c r="E188" s="124"/>
      <c r="F188" s="157" t="s">
        <v>51</v>
      </c>
      <c r="G188" s="77" t="str">
        <f t="shared" si="46"/>
        <v/>
      </c>
      <c r="H188" s="78"/>
      <c r="I188" s="79" t="str">
        <f t="shared" si="54"/>
        <v/>
      </c>
      <c r="J188" s="93" t="s">
        <v>894</v>
      </c>
      <c r="K188" s="116">
        <f t="shared" si="37"/>
        <v>32</v>
      </c>
      <c r="L188" s="111">
        <v>40</v>
      </c>
      <c r="M188" s="99" t="str">
        <f t="shared" si="51"/>
        <v/>
      </c>
      <c r="P188" s="50">
        <v>0.5</v>
      </c>
      <c r="Q188" s="54">
        <v>1.1111111111111111E-3</v>
      </c>
      <c r="R188" s="52">
        <v>4</v>
      </c>
    </row>
    <row r="189" spans="1:18" ht="24" customHeight="1">
      <c r="A189" s="57">
        <v>176</v>
      </c>
      <c r="B189" s="58"/>
      <c r="C189" s="217">
        <v>463</v>
      </c>
      <c r="D189" s="129" t="s">
        <v>415</v>
      </c>
      <c r="E189" s="124"/>
      <c r="F189" s="157" t="s">
        <v>51</v>
      </c>
      <c r="G189" s="77" t="str">
        <f t="shared" si="46"/>
        <v/>
      </c>
      <c r="H189" s="78"/>
      <c r="I189" s="79" t="str">
        <f t="shared" si="54"/>
        <v/>
      </c>
      <c r="J189" s="93" t="s">
        <v>894</v>
      </c>
      <c r="K189" s="116">
        <f t="shared" si="37"/>
        <v>32</v>
      </c>
      <c r="L189" s="111">
        <v>40</v>
      </c>
      <c r="M189" s="99" t="str">
        <f t="shared" si="51"/>
        <v/>
      </c>
      <c r="P189" s="50">
        <v>0.5</v>
      </c>
      <c r="Q189" s="54">
        <v>1.1111111111111111E-3</v>
      </c>
      <c r="R189" s="52">
        <v>4</v>
      </c>
    </row>
    <row r="190" spans="1:18" ht="24" customHeight="1">
      <c r="A190" s="57">
        <v>177</v>
      </c>
      <c r="B190" s="58"/>
      <c r="C190" s="217">
        <v>465</v>
      </c>
      <c r="D190" s="129" t="s">
        <v>416</v>
      </c>
      <c r="E190" s="124"/>
      <c r="F190" s="157" t="s">
        <v>51</v>
      </c>
      <c r="G190" s="77" t="str">
        <f t="shared" si="46"/>
        <v/>
      </c>
      <c r="H190" s="78"/>
      <c r="I190" s="79" t="str">
        <f t="shared" si="54"/>
        <v/>
      </c>
      <c r="J190" s="93" t="s">
        <v>894</v>
      </c>
      <c r="K190" s="116">
        <f t="shared" si="37"/>
        <v>32</v>
      </c>
      <c r="L190" s="111">
        <v>40</v>
      </c>
      <c r="M190" s="99" t="str">
        <f t="shared" si="51"/>
        <v/>
      </c>
      <c r="P190" s="50">
        <v>0.5</v>
      </c>
      <c r="Q190" s="54">
        <v>1.1111111111111111E-3</v>
      </c>
      <c r="R190" s="52">
        <v>4</v>
      </c>
    </row>
    <row r="191" spans="1:18" ht="24" customHeight="1">
      <c r="A191" s="57">
        <v>178</v>
      </c>
      <c r="B191" s="58"/>
      <c r="C191" s="217">
        <v>194</v>
      </c>
      <c r="D191" s="140" t="s">
        <v>52</v>
      </c>
      <c r="E191" s="124"/>
      <c r="F191" s="157" t="s">
        <v>51</v>
      </c>
      <c r="G191" s="77" t="str">
        <f t="shared" si="46"/>
        <v/>
      </c>
      <c r="H191" s="78"/>
      <c r="I191" s="79" t="str">
        <f t="shared" si="54"/>
        <v/>
      </c>
      <c r="J191" s="93" t="s">
        <v>894</v>
      </c>
      <c r="K191" s="116">
        <f t="shared" si="37"/>
        <v>28</v>
      </c>
      <c r="L191" s="111">
        <v>35</v>
      </c>
      <c r="M191" s="99" t="str">
        <f t="shared" si="51"/>
        <v/>
      </c>
      <c r="P191" s="50">
        <v>0.4</v>
      </c>
      <c r="Q191" s="54">
        <v>6.6666666666666805E-4</v>
      </c>
      <c r="R191" s="52">
        <v>4</v>
      </c>
    </row>
    <row r="192" spans="1:18" ht="24" customHeight="1">
      <c r="A192" s="57">
        <v>179</v>
      </c>
      <c r="B192" s="58"/>
      <c r="C192" s="217">
        <v>196</v>
      </c>
      <c r="D192" s="140" t="s">
        <v>53</v>
      </c>
      <c r="E192" s="124"/>
      <c r="F192" s="157" t="s">
        <v>54</v>
      </c>
      <c r="G192" s="77" t="str">
        <f t="shared" si="46"/>
        <v/>
      </c>
      <c r="H192" s="78"/>
      <c r="I192" s="79" t="str">
        <f t="shared" si="54"/>
        <v/>
      </c>
      <c r="J192" s="93" t="s">
        <v>894</v>
      </c>
      <c r="K192" s="116">
        <f t="shared" si="37"/>
        <v>52</v>
      </c>
      <c r="L192" s="111">
        <v>65</v>
      </c>
      <c r="M192" s="99" t="str">
        <f t="shared" si="51"/>
        <v/>
      </c>
      <c r="P192" s="50">
        <v>0.8</v>
      </c>
      <c r="Q192" s="54">
        <v>1.4E-3</v>
      </c>
      <c r="R192" s="52">
        <v>4</v>
      </c>
    </row>
    <row r="193" spans="1:18" ht="24" customHeight="1">
      <c r="A193" s="57">
        <v>180</v>
      </c>
      <c r="B193" s="58"/>
      <c r="C193" s="217">
        <v>195</v>
      </c>
      <c r="D193" s="140" t="s">
        <v>55</v>
      </c>
      <c r="E193" s="124"/>
      <c r="F193" s="157" t="s">
        <v>54</v>
      </c>
      <c r="G193" s="77" t="str">
        <f t="shared" si="46"/>
        <v/>
      </c>
      <c r="H193" s="78"/>
      <c r="I193" s="79" t="str">
        <f t="shared" si="54"/>
        <v/>
      </c>
      <c r="J193" s="93" t="s">
        <v>894</v>
      </c>
      <c r="K193" s="116">
        <f t="shared" si="37"/>
        <v>120</v>
      </c>
      <c r="L193" s="111">
        <v>150</v>
      </c>
      <c r="M193" s="99" t="str">
        <f t="shared" si="51"/>
        <v/>
      </c>
      <c r="P193" s="50">
        <v>1</v>
      </c>
      <c r="Q193" s="54">
        <v>1.66666666666667E-3</v>
      </c>
      <c r="R193" s="52">
        <v>4</v>
      </c>
    </row>
    <row r="194" spans="1:18" ht="24" customHeight="1">
      <c r="A194" s="57">
        <v>181</v>
      </c>
      <c r="B194" s="58"/>
      <c r="C194" s="217">
        <v>805</v>
      </c>
      <c r="D194" s="141" t="s">
        <v>417</v>
      </c>
      <c r="E194" s="124"/>
      <c r="F194" s="157">
        <v>12</v>
      </c>
      <c r="G194" s="77" t="str">
        <f t="shared" si="46"/>
        <v/>
      </c>
      <c r="H194" s="102">
        <v>4</v>
      </c>
      <c r="I194" s="103" t="str">
        <f t="shared" si="53"/>
        <v/>
      </c>
      <c r="J194" s="104" t="s">
        <v>895</v>
      </c>
      <c r="K194" s="116">
        <f t="shared" si="37"/>
        <v>80</v>
      </c>
      <c r="L194" s="111">
        <v>100</v>
      </c>
      <c r="M194" s="99" t="str">
        <f t="shared" si="51"/>
        <v/>
      </c>
      <c r="P194" s="50">
        <v>0.2</v>
      </c>
      <c r="Q194" s="54">
        <v>5.2083333333333333E-4</v>
      </c>
      <c r="R194" s="52">
        <v>4</v>
      </c>
    </row>
    <row r="195" spans="1:18" ht="24" customHeight="1">
      <c r="A195" s="57">
        <v>182</v>
      </c>
      <c r="B195" s="58"/>
      <c r="C195" s="217">
        <v>803</v>
      </c>
      <c r="D195" s="141" t="s">
        <v>63</v>
      </c>
      <c r="E195" s="124"/>
      <c r="F195" s="157">
        <v>12</v>
      </c>
      <c r="G195" s="77" t="str">
        <f t="shared" si="46"/>
        <v/>
      </c>
      <c r="H195" s="102">
        <v>4</v>
      </c>
      <c r="I195" s="103" t="str">
        <f t="shared" si="53"/>
        <v/>
      </c>
      <c r="J195" s="104" t="s">
        <v>895</v>
      </c>
      <c r="K195" s="116">
        <f t="shared" si="37"/>
        <v>80</v>
      </c>
      <c r="L195" s="111">
        <v>100</v>
      </c>
      <c r="M195" s="99" t="str">
        <f t="shared" si="51"/>
        <v/>
      </c>
      <c r="P195" s="50">
        <v>0.2</v>
      </c>
      <c r="Q195" s="54">
        <v>5.2083333333333333E-4</v>
      </c>
      <c r="R195" s="52">
        <v>4</v>
      </c>
    </row>
    <row r="196" spans="1:18" ht="24" customHeight="1">
      <c r="A196" s="57">
        <v>183</v>
      </c>
      <c r="B196" s="58"/>
      <c r="C196" s="217">
        <v>197</v>
      </c>
      <c r="D196" s="189" t="s">
        <v>1114</v>
      </c>
      <c r="E196" s="124"/>
      <c r="F196" s="157">
        <v>12</v>
      </c>
      <c r="G196" s="77" t="str">
        <f t="shared" si="46"/>
        <v/>
      </c>
      <c r="H196" s="102">
        <v>8</v>
      </c>
      <c r="I196" s="103" t="str">
        <f t="shared" si="53"/>
        <v/>
      </c>
      <c r="J196" s="104" t="s">
        <v>895</v>
      </c>
      <c r="K196" s="116">
        <f t="shared" si="37"/>
        <v>88</v>
      </c>
      <c r="L196" s="111">
        <v>110</v>
      </c>
      <c r="M196" s="99" t="str">
        <f t="shared" si="51"/>
        <v/>
      </c>
      <c r="P196" s="50">
        <v>0.1</v>
      </c>
      <c r="Q196" s="54">
        <v>2.6041666666666666E-4</v>
      </c>
      <c r="R196" s="52">
        <v>4</v>
      </c>
    </row>
    <row r="197" spans="1:18" ht="26" customHeight="1">
      <c r="A197" s="57">
        <v>184</v>
      </c>
      <c r="B197" s="58"/>
      <c r="C197" s="217">
        <v>199</v>
      </c>
      <c r="D197" s="188" t="s">
        <v>64</v>
      </c>
      <c r="E197" s="124"/>
      <c r="F197" s="157">
        <v>12</v>
      </c>
      <c r="G197" s="77" t="str">
        <f t="shared" si="46"/>
        <v/>
      </c>
      <c r="H197" s="102">
        <v>4</v>
      </c>
      <c r="I197" s="103" t="str">
        <f t="shared" si="53"/>
        <v/>
      </c>
      <c r="J197" s="104" t="s">
        <v>895</v>
      </c>
      <c r="K197" s="116">
        <f t="shared" si="37"/>
        <v>96</v>
      </c>
      <c r="L197" s="111">
        <v>120</v>
      </c>
      <c r="M197" s="99" t="str">
        <f t="shared" si="51"/>
        <v/>
      </c>
      <c r="P197" s="50">
        <v>0.25</v>
      </c>
      <c r="Q197" s="54">
        <v>5.2083333333333333E-4</v>
      </c>
      <c r="R197" s="52">
        <v>4</v>
      </c>
    </row>
    <row r="198" spans="1:18" ht="26" customHeight="1">
      <c r="A198" s="57">
        <v>185</v>
      </c>
      <c r="B198" s="58"/>
      <c r="C198" s="217">
        <v>386</v>
      </c>
      <c r="D198" s="187" t="s">
        <v>65</v>
      </c>
      <c r="E198" s="124"/>
      <c r="F198" s="157">
        <v>1</v>
      </c>
      <c r="G198" s="77" t="str">
        <f t="shared" si="46"/>
        <v/>
      </c>
      <c r="H198" s="102">
        <v>30</v>
      </c>
      <c r="I198" s="103" t="str">
        <f t="shared" si="53"/>
        <v/>
      </c>
      <c r="J198" s="104" t="s">
        <v>895</v>
      </c>
      <c r="K198" s="116">
        <f t="shared" si="37"/>
        <v>280</v>
      </c>
      <c r="L198" s="111">
        <v>350</v>
      </c>
      <c r="M198" s="99" t="str">
        <f t="shared" si="51"/>
        <v/>
      </c>
      <c r="P198" s="50">
        <v>0.2</v>
      </c>
      <c r="Q198" s="54">
        <v>8.3333333333333339E-4</v>
      </c>
      <c r="R198" s="52">
        <v>4</v>
      </c>
    </row>
    <row r="199" spans="1:18" ht="26" customHeight="1">
      <c r="A199" s="57">
        <v>186</v>
      </c>
      <c r="B199" s="58"/>
      <c r="C199" s="217">
        <v>388</v>
      </c>
      <c r="D199" s="187" t="s">
        <v>66</v>
      </c>
      <c r="E199" s="124"/>
      <c r="F199" s="157">
        <v>1</v>
      </c>
      <c r="G199" s="77" t="str">
        <f t="shared" si="46"/>
        <v/>
      </c>
      <c r="H199" s="102">
        <v>240</v>
      </c>
      <c r="I199" s="103" t="str">
        <f t="shared" si="53"/>
        <v/>
      </c>
      <c r="J199" s="104" t="s">
        <v>895</v>
      </c>
      <c r="K199" s="116">
        <f t="shared" si="37"/>
        <v>40</v>
      </c>
      <c r="L199" s="111">
        <v>50</v>
      </c>
      <c r="M199" s="99" t="str">
        <f t="shared" si="51"/>
        <v/>
      </c>
      <c r="P199" s="50">
        <v>5.0000000000000001E-3</v>
      </c>
      <c r="Q199" s="54">
        <v>1.0416666666666667E-4</v>
      </c>
      <c r="R199" s="52">
        <v>15</v>
      </c>
    </row>
    <row r="200" spans="1:18" ht="57" customHeight="1">
      <c r="A200" s="57">
        <v>187</v>
      </c>
      <c r="B200" s="58"/>
      <c r="C200" s="217">
        <v>1632</v>
      </c>
      <c r="D200" s="177" t="s">
        <v>890</v>
      </c>
      <c r="E200" s="124"/>
      <c r="F200" s="157">
        <v>12</v>
      </c>
      <c r="G200" s="77" t="str">
        <f t="shared" si="46"/>
        <v/>
      </c>
      <c r="H200" s="102">
        <v>60</v>
      </c>
      <c r="I200" s="103" t="str">
        <f t="shared" si="53"/>
        <v/>
      </c>
      <c r="J200" s="104" t="s">
        <v>895</v>
      </c>
      <c r="K200" s="116">
        <f t="shared" si="37"/>
        <v>32</v>
      </c>
      <c r="L200" s="111">
        <v>40</v>
      </c>
      <c r="M200" s="99" t="str">
        <f t="shared" si="51"/>
        <v/>
      </c>
      <c r="P200" s="50">
        <v>5.0000000000000001E-3</v>
      </c>
      <c r="Q200" s="54">
        <v>1.0416666666666667E-4</v>
      </c>
      <c r="R200" s="52">
        <v>15</v>
      </c>
    </row>
    <row r="201" spans="1:18" ht="57" customHeight="1">
      <c r="A201" s="57">
        <v>188</v>
      </c>
      <c r="B201" s="58"/>
      <c r="C201" s="217">
        <v>1633</v>
      </c>
      <c r="D201" s="177" t="s">
        <v>891</v>
      </c>
      <c r="E201" s="124"/>
      <c r="F201" s="157">
        <v>12</v>
      </c>
      <c r="G201" s="77" t="str">
        <f t="shared" si="46"/>
        <v/>
      </c>
      <c r="H201" s="102">
        <v>60</v>
      </c>
      <c r="I201" s="103" t="str">
        <f t="shared" si="53"/>
        <v/>
      </c>
      <c r="J201" s="104" t="s">
        <v>895</v>
      </c>
      <c r="K201" s="116">
        <f t="shared" si="37"/>
        <v>32</v>
      </c>
      <c r="L201" s="111">
        <v>40</v>
      </c>
      <c r="M201" s="99" t="str">
        <f t="shared" si="51"/>
        <v/>
      </c>
      <c r="P201" s="50">
        <v>5.0000000000000001E-3</v>
      </c>
      <c r="Q201" s="54">
        <v>1.0416666666666667E-4</v>
      </c>
      <c r="R201" s="52">
        <v>15</v>
      </c>
    </row>
    <row r="202" spans="1:18" ht="57" customHeight="1">
      <c r="A202" s="57">
        <v>189</v>
      </c>
      <c r="B202" s="58"/>
      <c r="C202" s="217">
        <v>1530</v>
      </c>
      <c r="D202" s="194" t="s">
        <v>1169</v>
      </c>
      <c r="E202" s="124"/>
      <c r="F202" s="157">
        <v>12</v>
      </c>
      <c r="G202" s="77" t="str">
        <f>IF(E202="","",E202*F202)</f>
        <v/>
      </c>
      <c r="H202" s="102">
        <v>60</v>
      </c>
      <c r="I202" s="103" t="str">
        <f>IF(E202="","",E202/H202)</f>
        <v/>
      </c>
      <c r="J202" s="104" t="s">
        <v>895</v>
      </c>
      <c r="K202" s="116">
        <f>L202*(1+K$9)</f>
        <v>44</v>
      </c>
      <c r="L202" s="111">
        <v>55</v>
      </c>
      <c r="M202" s="99" t="str">
        <f>IF(E202="","",G202*K202)</f>
        <v/>
      </c>
      <c r="P202" s="50">
        <v>5.0000000000000001E-3</v>
      </c>
      <c r="Q202" s="54">
        <v>1.0416666666666667E-4</v>
      </c>
      <c r="R202" s="52">
        <v>15</v>
      </c>
    </row>
    <row r="203" spans="1:18" ht="57" customHeight="1" thickBot="1">
      <c r="A203" s="57">
        <v>190</v>
      </c>
      <c r="B203" s="58"/>
      <c r="C203" s="217">
        <v>1634</v>
      </c>
      <c r="D203" s="194" t="s">
        <v>1170</v>
      </c>
      <c r="E203" s="124"/>
      <c r="F203" s="157">
        <v>12</v>
      </c>
      <c r="G203" s="77" t="str">
        <f t="shared" si="46"/>
        <v/>
      </c>
      <c r="H203" s="102">
        <v>60</v>
      </c>
      <c r="I203" s="103" t="str">
        <f t="shared" si="53"/>
        <v/>
      </c>
      <c r="J203" s="104" t="s">
        <v>895</v>
      </c>
      <c r="K203" s="116">
        <f t="shared" si="37"/>
        <v>44</v>
      </c>
      <c r="L203" s="111">
        <v>55</v>
      </c>
      <c r="M203" s="99" t="str">
        <f t="shared" si="51"/>
        <v/>
      </c>
      <c r="P203" s="50">
        <v>5.0000000000000001E-3</v>
      </c>
      <c r="Q203" s="54">
        <v>1.0416666666666667E-4</v>
      </c>
      <c r="R203" s="52">
        <v>15</v>
      </c>
    </row>
    <row r="204" spans="1:18" ht="66" customHeight="1" thickBot="1">
      <c r="A204" s="57">
        <v>191</v>
      </c>
      <c r="B204" s="58"/>
      <c r="C204" s="217">
        <v>1980</v>
      </c>
      <c r="D204" s="225" t="s">
        <v>1135</v>
      </c>
      <c r="E204" s="124"/>
      <c r="F204" s="157">
        <v>10</v>
      </c>
      <c r="G204" s="77" t="str">
        <f t="shared" ref="G204:G210" si="55">IF(E204="","",E204*F204)</f>
        <v/>
      </c>
      <c r="H204" s="102">
        <v>20</v>
      </c>
      <c r="I204" s="103" t="str">
        <f t="shared" ref="I204:I210" si="56">IF(E204="","",E204/H204)</f>
        <v/>
      </c>
      <c r="J204" s="104" t="s">
        <v>895</v>
      </c>
      <c r="K204" s="116">
        <f t="shared" ref="K204:K210" si="57">L204*(1+K$9)</f>
        <v>60</v>
      </c>
      <c r="L204" s="111">
        <v>75</v>
      </c>
      <c r="M204" s="99" t="str">
        <f t="shared" ref="M204:M210" si="58">IF(E204="","",G204*K204)</f>
        <v/>
      </c>
      <c r="N204" s="259"/>
      <c r="O204" s="268" t="s">
        <v>1203</v>
      </c>
      <c r="P204" s="50">
        <v>3.5000000000000003E-2</v>
      </c>
      <c r="Q204" s="54">
        <v>2.0000000000000001E-4</v>
      </c>
      <c r="R204" s="52">
        <v>16</v>
      </c>
    </row>
    <row r="205" spans="1:18" ht="66" customHeight="1" thickBot="1">
      <c r="A205" s="57">
        <v>192</v>
      </c>
      <c r="B205" s="58"/>
      <c r="C205" s="217">
        <v>1981</v>
      </c>
      <c r="D205" s="225" t="s">
        <v>1136</v>
      </c>
      <c r="E205" s="124"/>
      <c r="F205" s="157">
        <v>10</v>
      </c>
      <c r="G205" s="77" t="str">
        <f t="shared" si="55"/>
        <v/>
      </c>
      <c r="H205" s="102">
        <v>20</v>
      </c>
      <c r="I205" s="103" t="str">
        <f t="shared" si="56"/>
        <v/>
      </c>
      <c r="J205" s="104" t="s">
        <v>895</v>
      </c>
      <c r="K205" s="116">
        <f t="shared" si="57"/>
        <v>60</v>
      </c>
      <c r="L205" s="111">
        <v>75</v>
      </c>
      <c r="M205" s="99" t="str">
        <f t="shared" si="58"/>
        <v/>
      </c>
      <c r="N205" s="259"/>
      <c r="O205" s="268" t="s">
        <v>1203</v>
      </c>
      <c r="P205" s="50">
        <v>3.5000000000000003E-2</v>
      </c>
      <c r="Q205" s="54">
        <v>2.0000000000000001E-4</v>
      </c>
      <c r="R205" s="52">
        <v>16</v>
      </c>
    </row>
    <row r="206" spans="1:18" ht="66" customHeight="1" thickBot="1">
      <c r="A206" s="57">
        <v>193</v>
      </c>
      <c r="B206" s="58"/>
      <c r="C206" s="217">
        <v>1982</v>
      </c>
      <c r="D206" s="225" t="s">
        <v>1137</v>
      </c>
      <c r="E206" s="124"/>
      <c r="F206" s="157">
        <v>10</v>
      </c>
      <c r="G206" s="77" t="str">
        <f t="shared" si="55"/>
        <v/>
      </c>
      <c r="H206" s="102">
        <v>20</v>
      </c>
      <c r="I206" s="103" t="str">
        <f t="shared" si="56"/>
        <v/>
      </c>
      <c r="J206" s="104" t="s">
        <v>895</v>
      </c>
      <c r="K206" s="116">
        <f t="shared" si="57"/>
        <v>60</v>
      </c>
      <c r="L206" s="111">
        <v>75</v>
      </c>
      <c r="M206" s="99" t="str">
        <f t="shared" si="58"/>
        <v/>
      </c>
      <c r="N206" s="259"/>
      <c r="O206" s="268" t="s">
        <v>1203</v>
      </c>
      <c r="P206" s="50">
        <v>3.5000000000000003E-2</v>
      </c>
      <c r="Q206" s="54">
        <v>2.0000000000000001E-4</v>
      </c>
      <c r="R206" s="52">
        <v>16</v>
      </c>
    </row>
    <row r="207" spans="1:18" ht="66" customHeight="1" thickBot="1">
      <c r="A207" s="57">
        <v>194</v>
      </c>
      <c r="B207" s="58"/>
      <c r="C207" s="217">
        <v>1983</v>
      </c>
      <c r="D207" s="225" t="s">
        <v>1138</v>
      </c>
      <c r="E207" s="124"/>
      <c r="F207" s="157">
        <v>10</v>
      </c>
      <c r="G207" s="77" t="str">
        <f t="shared" si="55"/>
        <v/>
      </c>
      <c r="H207" s="102">
        <v>20</v>
      </c>
      <c r="I207" s="103" t="str">
        <f t="shared" si="56"/>
        <v/>
      </c>
      <c r="J207" s="104" t="s">
        <v>895</v>
      </c>
      <c r="K207" s="116">
        <f t="shared" si="57"/>
        <v>60</v>
      </c>
      <c r="L207" s="111">
        <v>75</v>
      </c>
      <c r="M207" s="99" t="str">
        <f t="shared" si="58"/>
        <v/>
      </c>
      <c r="N207" s="259"/>
      <c r="O207" s="268" t="s">
        <v>1203</v>
      </c>
      <c r="P207" s="50">
        <v>3.5000000000000003E-2</v>
      </c>
      <c r="Q207" s="54">
        <v>2.0000000000000001E-4</v>
      </c>
      <c r="R207" s="52">
        <v>16</v>
      </c>
    </row>
    <row r="208" spans="1:18" ht="66" customHeight="1" thickBot="1">
      <c r="A208" s="57">
        <v>195</v>
      </c>
      <c r="B208" s="58"/>
      <c r="C208" s="217">
        <v>1984</v>
      </c>
      <c r="D208" s="225" t="s">
        <v>1139</v>
      </c>
      <c r="E208" s="124"/>
      <c r="F208" s="157">
        <v>10</v>
      </c>
      <c r="G208" s="77" t="str">
        <f t="shared" si="55"/>
        <v/>
      </c>
      <c r="H208" s="102">
        <v>20</v>
      </c>
      <c r="I208" s="103" t="str">
        <f t="shared" si="56"/>
        <v/>
      </c>
      <c r="J208" s="104" t="s">
        <v>895</v>
      </c>
      <c r="K208" s="116">
        <f t="shared" si="57"/>
        <v>60</v>
      </c>
      <c r="L208" s="111">
        <v>75</v>
      </c>
      <c r="M208" s="99" t="str">
        <f t="shared" si="58"/>
        <v/>
      </c>
      <c r="N208" s="259"/>
      <c r="O208" s="268" t="s">
        <v>1203</v>
      </c>
      <c r="P208" s="50">
        <v>3.5000000000000003E-2</v>
      </c>
      <c r="Q208" s="54">
        <v>2.0000000000000001E-4</v>
      </c>
      <c r="R208" s="52">
        <v>16</v>
      </c>
    </row>
    <row r="209" spans="1:18" ht="66" customHeight="1" thickBot="1">
      <c r="A209" s="57">
        <v>196</v>
      </c>
      <c r="B209" s="58"/>
      <c r="C209" s="217">
        <v>1985</v>
      </c>
      <c r="D209" s="225" t="s">
        <v>1140</v>
      </c>
      <c r="E209" s="124"/>
      <c r="F209" s="157">
        <v>10</v>
      </c>
      <c r="G209" s="77" t="str">
        <f t="shared" si="55"/>
        <v/>
      </c>
      <c r="H209" s="102">
        <v>20</v>
      </c>
      <c r="I209" s="103" t="str">
        <f t="shared" si="56"/>
        <v/>
      </c>
      <c r="J209" s="104" t="s">
        <v>895</v>
      </c>
      <c r="K209" s="116">
        <f t="shared" si="57"/>
        <v>60</v>
      </c>
      <c r="L209" s="111">
        <v>75</v>
      </c>
      <c r="M209" s="99" t="str">
        <f t="shared" si="58"/>
        <v/>
      </c>
      <c r="N209" s="259"/>
      <c r="O209" s="268" t="s">
        <v>1203</v>
      </c>
      <c r="P209" s="50">
        <v>3.5000000000000003E-2</v>
      </c>
      <c r="Q209" s="54">
        <v>2.0000000000000001E-4</v>
      </c>
      <c r="R209" s="52">
        <v>16</v>
      </c>
    </row>
    <row r="210" spans="1:18" ht="66" customHeight="1" thickBot="1">
      <c r="A210" s="57">
        <v>197</v>
      </c>
      <c r="B210" s="58"/>
      <c r="C210" s="217">
        <v>1986</v>
      </c>
      <c r="D210" s="225" t="s">
        <v>1141</v>
      </c>
      <c r="E210" s="124"/>
      <c r="F210" s="157">
        <v>10</v>
      </c>
      <c r="G210" s="77" t="str">
        <f t="shared" si="55"/>
        <v/>
      </c>
      <c r="H210" s="102">
        <v>20</v>
      </c>
      <c r="I210" s="103" t="str">
        <f t="shared" si="56"/>
        <v/>
      </c>
      <c r="J210" s="104" t="s">
        <v>895</v>
      </c>
      <c r="K210" s="116">
        <f t="shared" si="57"/>
        <v>60</v>
      </c>
      <c r="L210" s="111">
        <v>75</v>
      </c>
      <c r="M210" s="99" t="str">
        <f t="shared" si="58"/>
        <v/>
      </c>
      <c r="N210" s="259"/>
      <c r="O210" s="268" t="s">
        <v>1203</v>
      </c>
      <c r="P210" s="50">
        <v>3.5000000000000003E-2</v>
      </c>
      <c r="Q210" s="54">
        <v>2.0000000000000001E-4</v>
      </c>
      <c r="R210" s="52">
        <v>16</v>
      </c>
    </row>
    <row r="211" spans="1:18" ht="66" customHeight="1" thickBot="1">
      <c r="A211" s="57">
        <v>198</v>
      </c>
      <c r="B211" s="58"/>
      <c r="C211" s="217">
        <v>1610</v>
      </c>
      <c r="D211" s="203" t="s">
        <v>1121</v>
      </c>
      <c r="E211" s="124"/>
      <c r="F211" s="157">
        <v>10</v>
      </c>
      <c r="G211" s="77" t="str">
        <f t="shared" ref="G211" si="59">IF(E211="","",E211*F211)</f>
        <v/>
      </c>
      <c r="H211" s="102">
        <v>20</v>
      </c>
      <c r="I211" s="103" t="str">
        <f t="shared" ref="I211" si="60">IF(E211="","",E211/H211)</f>
        <v/>
      </c>
      <c r="J211" s="104" t="s">
        <v>895</v>
      </c>
      <c r="K211" s="116">
        <f t="shared" ref="K211" si="61">L211*(1+K$9)</f>
        <v>60</v>
      </c>
      <c r="L211" s="111">
        <v>75</v>
      </c>
      <c r="M211" s="99" t="str">
        <f t="shared" ref="M211" si="62">IF(E211="","",G211*K211)</f>
        <v/>
      </c>
      <c r="N211" s="259"/>
      <c r="O211" s="268" t="s">
        <v>1203</v>
      </c>
      <c r="P211" s="50">
        <v>3.5000000000000003E-2</v>
      </c>
      <c r="Q211" s="54">
        <v>2.0000000000000001E-4</v>
      </c>
      <c r="R211" s="52">
        <v>16</v>
      </c>
    </row>
    <row r="212" spans="1:18" ht="66" customHeight="1" thickBot="1">
      <c r="A212" s="57">
        <v>199</v>
      </c>
      <c r="B212" s="58"/>
      <c r="C212" s="217">
        <v>1611</v>
      </c>
      <c r="D212" s="203" t="s">
        <v>1122</v>
      </c>
      <c r="E212" s="124"/>
      <c r="F212" s="157">
        <v>10</v>
      </c>
      <c r="G212" s="77" t="str">
        <f t="shared" ref="G212:G217" si="63">IF(E212="","",E212*F212)</f>
        <v/>
      </c>
      <c r="H212" s="102">
        <v>20</v>
      </c>
      <c r="I212" s="103" t="str">
        <f t="shared" ref="I212:I217" si="64">IF(E212="","",E212/H212)</f>
        <v/>
      </c>
      <c r="J212" s="104" t="s">
        <v>895</v>
      </c>
      <c r="K212" s="116">
        <f t="shared" ref="K212:K217" si="65">L212*(1+K$9)</f>
        <v>60</v>
      </c>
      <c r="L212" s="111">
        <v>75</v>
      </c>
      <c r="M212" s="99" t="str">
        <f t="shared" ref="M212:M217" si="66">IF(E212="","",G212*K212)</f>
        <v/>
      </c>
      <c r="N212" s="259"/>
      <c r="O212" s="268" t="s">
        <v>1203</v>
      </c>
      <c r="P212" s="50">
        <v>3.5000000000000003E-2</v>
      </c>
      <c r="Q212" s="54">
        <v>2.0000000000000001E-4</v>
      </c>
      <c r="R212" s="52">
        <v>16</v>
      </c>
    </row>
    <row r="213" spans="1:18" ht="66" customHeight="1" thickBot="1">
      <c r="A213" s="57">
        <v>200</v>
      </c>
      <c r="B213" s="58"/>
      <c r="C213" s="217">
        <v>1612</v>
      </c>
      <c r="D213" s="203" t="s">
        <v>1123</v>
      </c>
      <c r="E213" s="124"/>
      <c r="F213" s="157">
        <v>10</v>
      </c>
      <c r="G213" s="77" t="str">
        <f t="shared" si="63"/>
        <v/>
      </c>
      <c r="H213" s="102">
        <v>20</v>
      </c>
      <c r="I213" s="103" t="str">
        <f t="shared" si="64"/>
        <v/>
      </c>
      <c r="J213" s="104" t="s">
        <v>895</v>
      </c>
      <c r="K213" s="116">
        <f t="shared" si="65"/>
        <v>60</v>
      </c>
      <c r="L213" s="111">
        <v>75</v>
      </c>
      <c r="M213" s="99" t="str">
        <f t="shared" si="66"/>
        <v/>
      </c>
      <c r="N213" s="259"/>
      <c r="O213" s="268" t="s">
        <v>1203</v>
      </c>
      <c r="P213" s="50">
        <v>3.5000000000000003E-2</v>
      </c>
      <c r="Q213" s="54">
        <v>2.0000000000000001E-4</v>
      </c>
      <c r="R213" s="52">
        <v>16</v>
      </c>
    </row>
    <row r="214" spans="1:18" ht="66" customHeight="1" thickBot="1">
      <c r="A214" s="57">
        <v>201</v>
      </c>
      <c r="B214" s="58"/>
      <c r="C214" s="217">
        <v>1613</v>
      </c>
      <c r="D214" s="203" t="s">
        <v>1120</v>
      </c>
      <c r="E214" s="124"/>
      <c r="F214" s="157">
        <v>10</v>
      </c>
      <c r="G214" s="77" t="str">
        <f t="shared" si="63"/>
        <v/>
      </c>
      <c r="H214" s="102">
        <v>20</v>
      </c>
      <c r="I214" s="103" t="str">
        <f t="shared" si="64"/>
        <v/>
      </c>
      <c r="J214" s="104" t="s">
        <v>895</v>
      </c>
      <c r="K214" s="116">
        <f t="shared" si="65"/>
        <v>60</v>
      </c>
      <c r="L214" s="111">
        <v>75</v>
      </c>
      <c r="M214" s="99" t="str">
        <f t="shared" si="66"/>
        <v/>
      </c>
      <c r="N214" s="259"/>
      <c r="O214" s="268" t="s">
        <v>1203</v>
      </c>
      <c r="P214" s="50">
        <v>3.5000000000000003E-2</v>
      </c>
      <c r="Q214" s="54">
        <v>2.0000000000000001E-4</v>
      </c>
      <c r="R214" s="52">
        <v>16</v>
      </c>
    </row>
    <row r="215" spans="1:18" ht="66" customHeight="1" thickBot="1">
      <c r="A215" s="57">
        <v>202</v>
      </c>
      <c r="B215" s="58"/>
      <c r="C215" s="217">
        <v>1630</v>
      </c>
      <c r="D215" s="203" t="s">
        <v>1117</v>
      </c>
      <c r="E215" s="124"/>
      <c r="F215" s="157">
        <v>10</v>
      </c>
      <c r="G215" s="77" t="str">
        <f t="shared" si="63"/>
        <v/>
      </c>
      <c r="H215" s="102">
        <v>20</v>
      </c>
      <c r="I215" s="103" t="str">
        <f t="shared" si="64"/>
        <v/>
      </c>
      <c r="J215" s="104" t="s">
        <v>895</v>
      </c>
      <c r="K215" s="116">
        <f t="shared" si="65"/>
        <v>60</v>
      </c>
      <c r="L215" s="111">
        <v>75</v>
      </c>
      <c r="M215" s="99" t="str">
        <f t="shared" si="66"/>
        <v/>
      </c>
      <c r="N215" s="259"/>
      <c r="O215" s="268" t="s">
        <v>1203</v>
      </c>
      <c r="P215" s="50">
        <v>3.5000000000000003E-2</v>
      </c>
      <c r="Q215" s="54">
        <v>2.0000000000000001E-4</v>
      </c>
      <c r="R215" s="52">
        <v>16</v>
      </c>
    </row>
    <row r="216" spans="1:18" ht="66" customHeight="1" thickBot="1">
      <c r="A216" s="57">
        <v>203</v>
      </c>
      <c r="B216" s="58"/>
      <c r="C216" s="217">
        <v>1763</v>
      </c>
      <c r="D216" s="203" t="s">
        <v>1118</v>
      </c>
      <c r="E216" s="124"/>
      <c r="F216" s="157">
        <v>10</v>
      </c>
      <c r="G216" s="77" t="str">
        <f t="shared" si="63"/>
        <v/>
      </c>
      <c r="H216" s="102">
        <v>20</v>
      </c>
      <c r="I216" s="103" t="str">
        <f t="shared" si="64"/>
        <v/>
      </c>
      <c r="J216" s="104" t="s">
        <v>895</v>
      </c>
      <c r="K216" s="116">
        <f t="shared" si="65"/>
        <v>60</v>
      </c>
      <c r="L216" s="111">
        <v>75</v>
      </c>
      <c r="M216" s="99" t="str">
        <f t="shared" si="66"/>
        <v/>
      </c>
      <c r="N216" s="259"/>
      <c r="O216" s="268" t="s">
        <v>1203</v>
      </c>
      <c r="P216" s="50">
        <v>3.5000000000000003E-2</v>
      </c>
      <c r="Q216" s="54">
        <v>2.0000000000000001E-4</v>
      </c>
      <c r="R216" s="52">
        <v>16</v>
      </c>
    </row>
    <row r="217" spans="1:18" ht="66" customHeight="1" thickBot="1">
      <c r="A217" s="57">
        <v>204</v>
      </c>
      <c r="B217" s="58"/>
      <c r="C217" s="217">
        <v>1764</v>
      </c>
      <c r="D217" s="203" t="s">
        <v>1119</v>
      </c>
      <c r="E217" s="124"/>
      <c r="F217" s="157">
        <v>10</v>
      </c>
      <c r="G217" s="77" t="str">
        <f t="shared" si="63"/>
        <v/>
      </c>
      <c r="H217" s="102">
        <v>20</v>
      </c>
      <c r="I217" s="103" t="str">
        <f t="shared" si="64"/>
        <v/>
      </c>
      <c r="J217" s="104" t="s">
        <v>895</v>
      </c>
      <c r="K217" s="116">
        <f t="shared" si="65"/>
        <v>60</v>
      </c>
      <c r="L217" s="111">
        <v>75</v>
      </c>
      <c r="M217" s="99" t="str">
        <f t="shared" si="66"/>
        <v/>
      </c>
      <c r="N217" s="259"/>
      <c r="O217" s="268" t="s">
        <v>1203</v>
      </c>
      <c r="P217" s="50">
        <v>3.5000000000000003E-2</v>
      </c>
      <c r="Q217" s="54">
        <v>2.0000000000000001E-4</v>
      </c>
      <c r="R217" s="52">
        <v>16</v>
      </c>
    </row>
    <row r="218" spans="1:18" ht="66" customHeight="1" thickBot="1">
      <c r="A218" s="57">
        <v>205</v>
      </c>
      <c r="B218" s="58"/>
      <c r="C218" s="217">
        <v>1765</v>
      </c>
      <c r="D218" s="225" t="s">
        <v>1124</v>
      </c>
      <c r="E218" s="124"/>
      <c r="F218" s="157">
        <v>10</v>
      </c>
      <c r="G218" s="77" t="str">
        <f t="shared" ref="G218" si="67">IF(E218="","",E218*F218)</f>
        <v/>
      </c>
      <c r="H218" s="102">
        <v>20</v>
      </c>
      <c r="I218" s="103" t="str">
        <f t="shared" ref="I218" si="68">IF(E218="","",E218/H218)</f>
        <v/>
      </c>
      <c r="J218" s="104" t="s">
        <v>895</v>
      </c>
      <c r="K218" s="116">
        <f t="shared" ref="K218" si="69">L218*(1+K$9)</f>
        <v>56</v>
      </c>
      <c r="L218" s="111">
        <v>70</v>
      </c>
      <c r="M218" s="99" t="str">
        <f t="shared" ref="M218" si="70">IF(E218="","",G218*K218)</f>
        <v/>
      </c>
      <c r="N218" s="259"/>
      <c r="O218" s="268" t="s">
        <v>1203</v>
      </c>
      <c r="P218" s="50">
        <v>3.5000000000000003E-2</v>
      </c>
      <c r="Q218" s="54">
        <v>2.0000000000000001E-4</v>
      </c>
      <c r="R218" s="52">
        <v>16</v>
      </c>
    </row>
    <row r="219" spans="1:18" ht="66" customHeight="1" thickBot="1">
      <c r="A219" s="57">
        <v>206</v>
      </c>
      <c r="B219" s="58"/>
      <c r="C219" s="217">
        <v>1771</v>
      </c>
      <c r="D219" s="225" t="s">
        <v>1144</v>
      </c>
      <c r="E219" s="124"/>
      <c r="F219" s="157">
        <v>10</v>
      </c>
      <c r="G219" s="77" t="str">
        <f t="shared" ref="G219" si="71">IF(E219="","",E219*F219)</f>
        <v/>
      </c>
      <c r="H219" s="102">
        <v>20</v>
      </c>
      <c r="I219" s="103" t="str">
        <f t="shared" ref="I219" si="72">IF(E219="","",E219/H219)</f>
        <v/>
      </c>
      <c r="J219" s="104" t="s">
        <v>895</v>
      </c>
      <c r="K219" s="116">
        <f t="shared" ref="K219" si="73">L219*(1+K$9)</f>
        <v>56</v>
      </c>
      <c r="L219" s="111">
        <v>70</v>
      </c>
      <c r="M219" s="99" t="str">
        <f t="shared" ref="M219" si="74">IF(E219="","",G219*K219)</f>
        <v/>
      </c>
      <c r="N219" s="259"/>
      <c r="O219" s="268" t="s">
        <v>1203</v>
      </c>
      <c r="P219" s="50">
        <v>3.5000000000000003E-2</v>
      </c>
      <c r="Q219" s="54">
        <v>2.0000000000000001E-4</v>
      </c>
      <c r="R219" s="52">
        <v>16</v>
      </c>
    </row>
    <row r="220" spans="1:18" ht="66" customHeight="1" thickBot="1">
      <c r="A220" s="57">
        <v>207</v>
      </c>
      <c r="B220" s="58"/>
      <c r="C220" s="217">
        <v>1767</v>
      </c>
      <c r="D220" s="225" t="s">
        <v>1125</v>
      </c>
      <c r="E220" s="124"/>
      <c r="F220" s="157">
        <v>10</v>
      </c>
      <c r="G220" s="77" t="str">
        <f t="shared" ref="G220:G224" si="75">IF(E220="","",E220*F220)</f>
        <v/>
      </c>
      <c r="H220" s="102">
        <v>20</v>
      </c>
      <c r="I220" s="103" t="str">
        <f t="shared" ref="I220:I224" si="76">IF(E220="","",E220/H220)</f>
        <v/>
      </c>
      <c r="J220" s="104" t="s">
        <v>895</v>
      </c>
      <c r="K220" s="116">
        <f t="shared" ref="K220:K224" si="77">L220*(1+K$9)</f>
        <v>56</v>
      </c>
      <c r="L220" s="111">
        <v>70</v>
      </c>
      <c r="M220" s="99" t="str">
        <f t="shared" ref="M220:M224" si="78">IF(E220="","",G220*K220)</f>
        <v/>
      </c>
      <c r="N220" s="259"/>
      <c r="O220" s="268" t="s">
        <v>1203</v>
      </c>
      <c r="P220" s="50">
        <v>3.5000000000000003E-2</v>
      </c>
      <c r="Q220" s="54">
        <v>2.0000000000000001E-4</v>
      </c>
      <c r="R220" s="52">
        <v>16</v>
      </c>
    </row>
    <row r="221" spans="1:18" ht="66" customHeight="1" thickBot="1">
      <c r="A221" s="57">
        <v>208</v>
      </c>
      <c r="B221" s="58"/>
      <c r="C221" s="217">
        <v>1772</v>
      </c>
      <c r="D221" s="225" t="s">
        <v>1145</v>
      </c>
      <c r="E221" s="124"/>
      <c r="F221" s="157">
        <v>10</v>
      </c>
      <c r="G221" s="77" t="str">
        <f t="shared" si="75"/>
        <v/>
      </c>
      <c r="H221" s="102">
        <v>20</v>
      </c>
      <c r="I221" s="103" t="str">
        <f t="shared" si="76"/>
        <v/>
      </c>
      <c r="J221" s="104" t="s">
        <v>895</v>
      </c>
      <c r="K221" s="116">
        <f t="shared" si="77"/>
        <v>56</v>
      </c>
      <c r="L221" s="111">
        <v>70</v>
      </c>
      <c r="M221" s="99" t="str">
        <f t="shared" si="78"/>
        <v/>
      </c>
      <c r="N221" s="259"/>
      <c r="O221" s="268" t="s">
        <v>1203</v>
      </c>
      <c r="P221" s="50">
        <v>3.5000000000000003E-2</v>
      </c>
      <c r="Q221" s="54">
        <v>2.0000000000000001E-4</v>
      </c>
      <c r="R221" s="52">
        <v>16</v>
      </c>
    </row>
    <row r="222" spans="1:18" ht="66" customHeight="1" thickBot="1">
      <c r="A222" s="57">
        <v>209</v>
      </c>
      <c r="B222" s="58"/>
      <c r="C222" s="217">
        <v>1773</v>
      </c>
      <c r="D222" s="225" t="s">
        <v>1146</v>
      </c>
      <c r="E222" s="124"/>
      <c r="F222" s="157">
        <v>10</v>
      </c>
      <c r="G222" s="77" t="str">
        <f t="shared" ref="G222:G223" si="79">IF(E222="","",E222*F222)</f>
        <v/>
      </c>
      <c r="H222" s="102">
        <v>20</v>
      </c>
      <c r="I222" s="103" t="str">
        <f t="shared" ref="I222:I223" si="80">IF(E222="","",E222/H222)</f>
        <v/>
      </c>
      <c r="J222" s="104" t="s">
        <v>895</v>
      </c>
      <c r="K222" s="116">
        <f t="shared" ref="K222:K223" si="81">L222*(1+K$9)</f>
        <v>56</v>
      </c>
      <c r="L222" s="111">
        <v>70</v>
      </c>
      <c r="M222" s="99" t="str">
        <f t="shared" ref="M222:M223" si="82">IF(E222="","",G222*K222)</f>
        <v/>
      </c>
      <c r="N222" s="259"/>
      <c r="O222" s="268" t="s">
        <v>1203</v>
      </c>
      <c r="P222" s="50">
        <v>3.5000000000000003E-2</v>
      </c>
      <c r="Q222" s="54">
        <v>2.0000000000000001E-4</v>
      </c>
      <c r="R222" s="52">
        <v>16</v>
      </c>
    </row>
    <row r="223" spans="1:18" ht="66" customHeight="1" thickBot="1">
      <c r="A223" s="57">
        <v>210</v>
      </c>
      <c r="B223" s="58"/>
      <c r="C223" s="217">
        <v>1768</v>
      </c>
      <c r="D223" s="225" t="s">
        <v>1126</v>
      </c>
      <c r="E223" s="124"/>
      <c r="F223" s="157">
        <v>10</v>
      </c>
      <c r="G223" s="77" t="str">
        <f t="shared" si="79"/>
        <v/>
      </c>
      <c r="H223" s="102">
        <v>20</v>
      </c>
      <c r="I223" s="103" t="str">
        <f t="shared" si="80"/>
        <v/>
      </c>
      <c r="J223" s="104" t="s">
        <v>895</v>
      </c>
      <c r="K223" s="116">
        <f t="shared" si="81"/>
        <v>56</v>
      </c>
      <c r="L223" s="111">
        <v>70</v>
      </c>
      <c r="M223" s="99" t="str">
        <f t="shared" si="82"/>
        <v/>
      </c>
      <c r="N223" s="259"/>
      <c r="O223" s="268" t="s">
        <v>1203</v>
      </c>
      <c r="P223" s="50">
        <v>3.5000000000000003E-2</v>
      </c>
      <c r="Q223" s="54">
        <v>2.0000000000000001E-4</v>
      </c>
      <c r="R223" s="52">
        <v>16</v>
      </c>
    </row>
    <row r="224" spans="1:18" ht="66" customHeight="1" thickBot="1">
      <c r="A224" s="57">
        <v>211</v>
      </c>
      <c r="B224" s="58"/>
      <c r="C224" s="217">
        <v>1770</v>
      </c>
      <c r="D224" s="225" t="s">
        <v>1127</v>
      </c>
      <c r="E224" s="124"/>
      <c r="F224" s="157">
        <v>10</v>
      </c>
      <c r="G224" s="77" t="str">
        <f t="shared" si="75"/>
        <v/>
      </c>
      <c r="H224" s="102">
        <v>20</v>
      </c>
      <c r="I224" s="103" t="str">
        <f t="shared" si="76"/>
        <v/>
      </c>
      <c r="J224" s="104" t="s">
        <v>895</v>
      </c>
      <c r="K224" s="116">
        <f t="shared" si="77"/>
        <v>56</v>
      </c>
      <c r="L224" s="111">
        <v>70</v>
      </c>
      <c r="M224" s="99" t="str">
        <f t="shared" si="78"/>
        <v/>
      </c>
      <c r="N224" s="259"/>
      <c r="O224" s="268" t="s">
        <v>1203</v>
      </c>
      <c r="P224" s="50">
        <v>3.5000000000000003E-2</v>
      </c>
      <c r="Q224" s="54">
        <v>2.0000000000000001E-4</v>
      </c>
      <c r="R224" s="52">
        <v>16</v>
      </c>
    </row>
    <row r="225" spans="1:18" ht="66" customHeight="1" thickBot="1">
      <c r="A225" s="57">
        <v>212</v>
      </c>
      <c r="B225" s="58"/>
      <c r="C225" s="217">
        <v>1987</v>
      </c>
      <c r="D225" s="194" t="s">
        <v>1143</v>
      </c>
      <c r="E225" s="124"/>
      <c r="F225" s="157">
        <v>10</v>
      </c>
      <c r="G225" s="77" t="str">
        <f t="shared" ref="G225" si="83">IF(E225="","",E225*F225)</f>
        <v/>
      </c>
      <c r="H225" s="102">
        <v>20</v>
      </c>
      <c r="I225" s="103" t="str">
        <f t="shared" ref="I225" si="84">IF(E225="","",E225/H225)</f>
        <v/>
      </c>
      <c r="J225" s="104" t="s">
        <v>895</v>
      </c>
      <c r="K225" s="116">
        <f t="shared" ref="K225" si="85">L225*(1+K$9)</f>
        <v>44</v>
      </c>
      <c r="L225" s="111">
        <v>55</v>
      </c>
      <c r="M225" s="99" t="str">
        <f t="shared" ref="M225" si="86">IF(E225="","",G225*K225)</f>
        <v/>
      </c>
      <c r="N225" s="259"/>
      <c r="O225" s="268" t="s">
        <v>1203</v>
      </c>
      <c r="P225" s="50">
        <v>3.5000000000000003E-2</v>
      </c>
      <c r="Q225" s="54">
        <v>2.0000000000000001E-4</v>
      </c>
      <c r="R225" s="52">
        <v>16</v>
      </c>
    </row>
    <row r="226" spans="1:18" ht="66" customHeight="1" thickBot="1">
      <c r="A226" s="57">
        <v>213</v>
      </c>
      <c r="B226" s="58"/>
      <c r="C226" s="217">
        <v>1972</v>
      </c>
      <c r="D226" s="194" t="s">
        <v>1128</v>
      </c>
      <c r="E226" s="124"/>
      <c r="F226" s="157">
        <v>10</v>
      </c>
      <c r="G226" s="77" t="str">
        <f t="shared" ref="G226" si="87">IF(E226="","",E226*F226)</f>
        <v/>
      </c>
      <c r="H226" s="102">
        <v>20</v>
      </c>
      <c r="I226" s="103" t="str">
        <f t="shared" ref="I226" si="88">IF(E226="","",E226/H226)</f>
        <v/>
      </c>
      <c r="J226" s="104" t="s">
        <v>895</v>
      </c>
      <c r="K226" s="116">
        <f t="shared" ref="K226" si="89">L226*(1+K$9)</f>
        <v>44</v>
      </c>
      <c r="L226" s="111">
        <v>55</v>
      </c>
      <c r="M226" s="99" t="str">
        <f t="shared" ref="M226" si="90">IF(E226="","",G226*K226)</f>
        <v/>
      </c>
      <c r="N226" s="259"/>
      <c r="O226" s="268" t="s">
        <v>1203</v>
      </c>
      <c r="P226" s="50">
        <v>3.5000000000000003E-2</v>
      </c>
      <c r="Q226" s="54">
        <v>2.0000000000000001E-4</v>
      </c>
      <c r="R226" s="52">
        <v>16</v>
      </c>
    </row>
    <row r="227" spans="1:18" ht="66" customHeight="1" thickBot="1">
      <c r="A227" s="57">
        <v>214</v>
      </c>
      <c r="B227" s="58"/>
      <c r="C227" s="217">
        <v>1988</v>
      </c>
      <c r="D227" s="194" t="s">
        <v>1196</v>
      </c>
      <c r="E227" s="124"/>
      <c r="F227" s="157">
        <v>10</v>
      </c>
      <c r="G227" s="77" t="str">
        <f t="shared" ref="G227:G229" si="91">IF(E227="","",E227*F227)</f>
        <v/>
      </c>
      <c r="H227" s="102">
        <v>20</v>
      </c>
      <c r="I227" s="103" t="str">
        <f t="shared" ref="I227:I229" si="92">IF(E227="","",E227/H227)</f>
        <v/>
      </c>
      <c r="J227" s="104" t="s">
        <v>895</v>
      </c>
      <c r="K227" s="116">
        <f t="shared" ref="K227:K229" si="93">L227*(1+K$9)</f>
        <v>44</v>
      </c>
      <c r="L227" s="111">
        <v>55</v>
      </c>
      <c r="M227" s="99" t="str">
        <f t="shared" ref="M227:M229" si="94">IF(E227="","",G227*K227)</f>
        <v/>
      </c>
      <c r="N227" s="259"/>
      <c r="O227" s="268" t="s">
        <v>1203</v>
      </c>
      <c r="P227" s="50">
        <v>3.5000000000000003E-2</v>
      </c>
      <c r="Q227" s="54">
        <v>2.0000000000000001E-4</v>
      </c>
      <c r="R227" s="52">
        <v>16</v>
      </c>
    </row>
    <row r="228" spans="1:18" ht="66" customHeight="1" thickBot="1">
      <c r="A228" s="57">
        <v>215</v>
      </c>
      <c r="B228" s="58"/>
      <c r="C228" s="217">
        <v>1989</v>
      </c>
      <c r="D228" s="194" t="s">
        <v>1197</v>
      </c>
      <c r="E228" s="124"/>
      <c r="F228" s="157">
        <v>10</v>
      </c>
      <c r="G228" s="77" t="str">
        <f t="shared" si="91"/>
        <v/>
      </c>
      <c r="H228" s="102">
        <v>20</v>
      </c>
      <c r="I228" s="103" t="str">
        <f t="shared" si="92"/>
        <v/>
      </c>
      <c r="J228" s="104" t="s">
        <v>895</v>
      </c>
      <c r="K228" s="116">
        <f t="shared" si="93"/>
        <v>44</v>
      </c>
      <c r="L228" s="111">
        <v>55</v>
      </c>
      <c r="M228" s="99" t="str">
        <f t="shared" si="94"/>
        <v/>
      </c>
      <c r="N228" s="259"/>
      <c r="O228" s="268" t="s">
        <v>1203</v>
      </c>
      <c r="P228" s="50">
        <v>3.5000000000000003E-2</v>
      </c>
      <c r="Q228" s="54">
        <v>2.0000000000000001E-4</v>
      </c>
      <c r="R228" s="52">
        <v>16</v>
      </c>
    </row>
    <row r="229" spans="1:18" ht="66" customHeight="1" thickBot="1">
      <c r="A229" s="57">
        <v>216</v>
      </c>
      <c r="B229" s="58"/>
      <c r="C229" s="217">
        <v>1990</v>
      </c>
      <c r="D229" s="194" t="s">
        <v>1198</v>
      </c>
      <c r="E229" s="124"/>
      <c r="F229" s="157">
        <v>10</v>
      </c>
      <c r="G229" s="77" t="str">
        <f t="shared" si="91"/>
        <v/>
      </c>
      <c r="H229" s="102">
        <v>20</v>
      </c>
      <c r="I229" s="103" t="str">
        <f t="shared" si="92"/>
        <v/>
      </c>
      <c r="J229" s="104" t="s">
        <v>895</v>
      </c>
      <c r="K229" s="116">
        <f t="shared" si="93"/>
        <v>44</v>
      </c>
      <c r="L229" s="111">
        <v>55</v>
      </c>
      <c r="M229" s="99" t="str">
        <f t="shared" si="94"/>
        <v/>
      </c>
      <c r="N229" s="259"/>
      <c r="O229" s="268" t="s">
        <v>1203</v>
      </c>
      <c r="P229" s="50">
        <v>3.5000000000000003E-2</v>
      </c>
      <c r="Q229" s="54">
        <v>2.0000000000000001E-4</v>
      </c>
      <c r="R229" s="52">
        <v>16</v>
      </c>
    </row>
    <row r="230" spans="1:18" ht="66" customHeight="1" thickBot="1">
      <c r="A230" s="57">
        <v>217</v>
      </c>
      <c r="B230" s="58"/>
      <c r="C230" s="217">
        <v>1973</v>
      </c>
      <c r="D230" s="194" t="s">
        <v>1129</v>
      </c>
      <c r="E230" s="124"/>
      <c r="F230" s="157">
        <v>10</v>
      </c>
      <c r="G230" s="77" t="str">
        <f t="shared" ref="G230:G238" si="95">IF(E230="","",E230*F230)</f>
        <v/>
      </c>
      <c r="H230" s="102">
        <v>20</v>
      </c>
      <c r="I230" s="103" t="str">
        <f t="shared" ref="I230:I238" si="96">IF(E230="","",E230/H230)</f>
        <v/>
      </c>
      <c r="J230" s="104" t="s">
        <v>895</v>
      </c>
      <c r="K230" s="116">
        <f t="shared" ref="K230:K238" si="97">L230*(1+K$9)</f>
        <v>44</v>
      </c>
      <c r="L230" s="111">
        <v>55</v>
      </c>
      <c r="M230" s="99" t="str">
        <f t="shared" ref="M230:M238" si="98">IF(E230="","",G230*K230)</f>
        <v/>
      </c>
      <c r="N230" s="259"/>
      <c r="O230" s="268" t="s">
        <v>1203</v>
      </c>
      <c r="P230" s="50">
        <v>3.5000000000000003E-2</v>
      </c>
      <c r="Q230" s="54">
        <v>2.0000000000000001E-4</v>
      </c>
      <c r="R230" s="52">
        <v>16</v>
      </c>
    </row>
    <row r="231" spans="1:18" ht="66" customHeight="1" thickBot="1">
      <c r="A231" s="57">
        <v>218</v>
      </c>
      <c r="B231" s="58"/>
      <c r="C231" s="217">
        <v>1991</v>
      </c>
      <c r="D231" s="194" t="s">
        <v>1199</v>
      </c>
      <c r="E231" s="124"/>
      <c r="F231" s="157">
        <v>10</v>
      </c>
      <c r="G231" s="77" t="str">
        <f t="shared" ref="G231" si="99">IF(E231="","",E231*F231)</f>
        <v/>
      </c>
      <c r="H231" s="102">
        <v>20</v>
      </c>
      <c r="I231" s="103" t="str">
        <f t="shared" ref="I231" si="100">IF(E231="","",E231/H231)</f>
        <v/>
      </c>
      <c r="J231" s="104" t="s">
        <v>895</v>
      </c>
      <c r="K231" s="116">
        <f t="shared" ref="K231" si="101">L231*(1+K$9)</f>
        <v>44</v>
      </c>
      <c r="L231" s="111">
        <v>55</v>
      </c>
      <c r="M231" s="99" t="str">
        <f t="shared" ref="M231" si="102">IF(E231="","",G231*K231)</f>
        <v/>
      </c>
      <c r="N231" s="259"/>
      <c r="O231" s="268" t="s">
        <v>1203</v>
      </c>
      <c r="P231" s="50">
        <v>3.5000000000000003E-2</v>
      </c>
      <c r="Q231" s="54">
        <v>2.0000000000000001E-4</v>
      </c>
      <c r="R231" s="52">
        <v>16</v>
      </c>
    </row>
    <row r="232" spans="1:18" ht="66" customHeight="1" thickBot="1">
      <c r="A232" s="57">
        <v>219</v>
      </c>
      <c r="B232" s="58"/>
      <c r="C232" s="217">
        <v>1974</v>
      </c>
      <c r="D232" s="194" t="s">
        <v>1130</v>
      </c>
      <c r="E232" s="124"/>
      <c r="F232" s="157">
        <v>10</v>
      </c>
      <c r="G232" s="77" t="str">
        <f t="shared" si="95"/>
        <v/>
      </c>
      <c r="H232" s="102">
        <v>20</v>
      </c>
      <c r="I232" s="103" t="str">
        <f t="shared" si="96"/>
        <v/>
      </c>
      <c r="J232" s="104" t="s">
        <v>895</v>
      </c>
      <c r="K232" s="116">
        <f t="shared" si="97"/>
        <v>44</v>
      </c>
      <c r="L232" s="111">
        <v>55</v>
      </c>
      <c r="M232" s="99" t="str">
        <f t="shared" si="98"/>
        <v/>
      </c>
      <c r="N232" s="259"/>
      <c r="O232" s="268" t="s">
        <v>1203</v>
      </c>
      <c r="P232" s="50">
        <v>3.5000000000000003E-2</v>
      </c>
      <c r="Q232" s="54">
        <v>2.0000000000000001E-4</v>
      </c>
      <c r="R232" s="52">
        <v>16</v>
      </c>
    </row>
    <row r="233" spans="1:18" ht="66" customHeight="1" thickBot="1">
      <c r="A233" s="57">
        <v>220</v>
      </c>
      <c r="B233" s="58"/>
      <c r="C233" s="217">
        <v>1979</v>
      </c>
      <c r="D233" s="194" t="s">
        <v>1142</v>
      </c>
      <c r="E233" s="124"/>
      <c r="F233" s="157">
        <v>10</v>
      </c>
      <c r="G233" s="77" t="str">
        <f t="shared" ref="G233" si="103">IF(E233="","",E233*F233)</f>
        <v/>
      </c>
      <c r="H233" s="102">
        <v>20</v>
      </c>
      <c r="I233" s="103" t="str">
        <f t="shared" ref="I233" si="104">IF(E233="","",E233/H233)</f>
        <v/>
      </c>
      <c r="J233" s="104" t="s">
        <v>895</v>
      </c>
      <c r="K233" s="116">
        <f t="shared" ref="K233" si="105">L233*(1+K$9)</f>
        <v>44</v>
      </c>
      <c r="L233" s="111">
        <v>55</v>
      </c>
      <c r="M233" s="99" t="str">
        <f t="shared" ref="M233" si="106">IF(E233="","",G233*K233)</f>
        <v/>
      </c>
      <c r="N233" s="259"/>
      <c r="O233" s="268" t="s">
        <v>1203</v>
      </c>
      <c r="P233" s="50">
        <v>3.5000000000000003E-2</v>
      </c>
      <c r="Q233" s="54">
        <v>2.0000000000000001E-4</v>
      </c>
      <c r="R233" s="52">
        <v>16</v>
      </c>
    </row>
    <row r="234" spans="1:18" ht="66" customHeight="1" thickBot="1">
      <c r="A234" s="57">
        <v>221</v>
      </c>
      <c r="B234" s="58"/>
      <c r="C234" s="217">
        <v>1975</v>
      </c>
      <c r="D234" s="194" t="s">
        <v>1131</v>
      </c>
      <c r="E234" s="124"/>
      <c r="F234" s="157">
        <v>10</v>
      </c>
      <c r="G234" s="77" t="str">
        <f t="shared" si="95"/>
        <v/>
      </c>
      <c r="H234" s="102">
        <v>20</v>
      </c>
      <c r="I234" s="103" t="str">
        <f t="shared" si="96"/>
        <v/>
      </c>
      <c r="J234" s="104" t="s">
        <v>895</v>
      </c>
      <c r="K234" s="116">
        <f t="shared" si="97"/>
        <v>44</v>
      </c>
      <c r="L234" s="111">
        <v>55</v>
      </c>
      <c r="M234" s="99" t="str">
        <f t="shared" si="98"/>
        <v/>
      </c>
      <c r="N234" s="259"/>
      <c r="O234" s="268" t="s">
        <v>1203</v>
      </c>
      <c r="P234" s="50">
        <v>3.5000000000000003E-2</v>
      </c>
      <c r="Q234" s="54">
        <v>2.0000000000000001E-4</v>
      </c>
      <c r="R234" s="52">
        <v>16</v>
      </c>
    </row>
    <row r="235" spans="1:18" ht="66" customHeight="1" thickBot="1">
      <c r="A235" s="57">
        <v>222</v>
      </c>
      <c r="B235" s="58"/>
      <c r="C235" s="217">
        <v>1976</v>
      </c>
      <c r="D235" s="194" t="s">
        <v>1132</v>
      </c>
      <c r="E235" s="124"/>
      <c r="F235" s="157">
        <v>10</v>
      </c>
      <c r="G235" s="77" t="str">
        <f t="shared" si="95"/>
        <v/>
      </c>
      <c r="H235" s="102">
        <v>20</v>
      </c>
      <c r="I235" s="103" t="str">
        <f t="shared" si="96"/>
        <v/>
      </c>
      <c r="J235" s="104" t="s">
        <v>895</v>
      </c>
      <c r="K235" s="116">
        <f t="shared" si="97"/>
        <v>44</v>
      </c>
      <c r="L235" s="111">
        <v>55</v>
      </c>
      <c r="M235" s="99" t="str">
        <f t="shared" si="98"/>
        <v/>
      </c>
      <c r="N235" s="259"/>
      <c r="O235" s="268" t="s">
        <v>1203</v>
      </c>
      <c r="P235" s="50">
        <v>3.5000000000000003E-2</v>
      </c>
      <c r="Q235" s="54">
        <v>2.0000000000000001E-4</v>
      </c>
      <c r="R235" s="52">
        <v>16</v>
      </c>
    </row>
    <row r="236" spans="1:18" ht="66" customHeight="1" thickBot="1">
      <c r="A236" s="57">
        <v>223</v>
      </c>
      <c r="B236" s="58"/>
      <c r="C236" s="217">
        <v>1992</v>
      </c>
      <c r="D236" s="194" t="s">
        <v>1200</v>
      </c>
      <c r="E236" s="124"/>
      <c r="F236" s="157">
        <v>10</v>
      </c>
      <c r="G236" s="77" t="str">
        <f t="shared" ref="G236" si="107">IF(E236="","",E236*F236)</f>
        <v/>
      </c>
      <c r="H236" s="102">
        <v>20</v>
      </c>
      <c r="I236" s="103" t="str">
        <f t="shared" ref="I236" si="108">IF(E236="","",E236/H236)</f>
        <v/>
      </c>
      <c r="J236" s="104" t="s">
        <v>895</v>
      </c>
      <c r="K236" s="116">
        <f t="shared" ref="K236" si="109">L236*(1+K$9)</f>
        <v>44</v>
      </c>
      <c r="L236" s="111">
        <v>55</v>
      </c>
      <c r="M236" s="99" t="str">
        <f t="shared" ref="M236" si="110">IF(E236="","",G236*K236)</f>
        <v/>
      </c>
      <c r="N236" s="259"/>
      <c r="O236" s="268" t="s">
        <v>1203</v>
      </c>
      <c r="P236" s="50">
        <v>3.5000000000000003E-2</v>
      </c>
      <c r="Q236" s="54">
        <v>2.0000000000000001E-4</v>
      </c>
      <c r="R236" s="52">
        <v>16</v>
      </c>
    </row>
    <row r="237" spans="1:18" ht="66" customHeight="1" thickBot="1">
      <c r="A237" s="57">
        <v>224</v>
      </c>
      <c r="B237" s="58"/>
      <c r="C237" s="217">
        <v>1977</v>
      </c>
      <c r="D237" s="194" t="s">
        <v>1133</v>
      </c>
      <c r="E237" s="124"/>
      <c r="F237" s="157">
        <v>10</v>
      </c>
      <c r="G237" s="77" t="str">
        <f t="shared" si="95"/>
        <v/>
      </c>
      <c r="H237" s="102">
        <v>20</v>
      </c>
      <c r="I237" s="103" t="str">
        <f t="shared" si="96"/>
        <v/>
      </c>
      <c r="J237" s="104" t="s">
        <v>895</v>
      </c>
      <c r="K237" s="116">
        <f t="shared" si="97"/>
        <v>44</v>
      </c>
      <c r="L237" s="111">
        <v>55</v>
      </c>
      <c r="M237" s="99" t="str">
        <f t="shared" si="98"/>
        <v/>
      </c>
      <c r="N237" s="259"/>
      <c r="O237" s="268" t="s">
        <v>1203</v>
      </c>
      <c r="P237" s="50">
        <v>3.5000000000000003E-2</v>
      </c>
      <c r="Q237" s="54">
        <v>2.0000000000000001E-4</v>
      </c>
      <c r="R237" s="52">
        <v>16</v>
      </c>
    </row>
    <row r="238" spans="1:18" ht="66" customHeight="1" thickBot="1">
      <c r="A238" s="57">
        <v>225</v>
      </c>
      <c r="B238" s="58"/>
      <c r="C238" s="217">
        <v>1978</v>
      </c>
      <c r="D238" s="194" t="s">
        <v>1134</v>
      </c>
      <c r="E238" s="124"/>
      <c r="F238" s="157">
        <v>10</v>
      </c>
      <c r="G238" s="77" t="str">
        <f t="shared" si="95"/>
        <v/>
      </c>
      <c r="H238" s="102">
        <v>20</v>
      </c>
      <c r="I238" s="103" t="str">
        <f t="shared" si="96"/>
        <v/>
      </c>
      <c r="J238" s="104" t="s">
        <v>895</v>
      </c>
      <c r="K238" s="116">
        <f t="shared" si="97"/>
        <v>44</v>
      </c>
      <c r="L238" s="111">
        <v>55</v>
      </c>
      <c r="M238" s="99" t="str">
        <f t="shared" si="98"/>
        <v/>
      </c>
      <c r="N238" s="259"/>
      <c r="O238" s="268" t="s">
        <v>1203</v>
      </c>
      <c r="P238" s="50">
        <v>3.5000000000000003E-2</v>
      </c>
      <c r="Q238" s="54">
        <v>2.0000000000000001E-4</v>
      </c>
      <c r="R238" s="52">
        <v>16</v>
      </c>
    </row>
    <row r="239" spans="1:18" ht="24" customHeight="1">
      <c r="A239" s="57">
        <v>226</v>
      </c>
      <c r="B239" s="58"/>
      <c r="C239" s="217">
        <v>1970</v>
      </c>
      <c r="D239" s="234" t="s">
        <v>1168</v>
      </c>
      <c r="E239" s="124"/>
      <c r="F239" s="157">
        <v>2</v>
      </c>
      <c r="G239" s="77" t="str">
        <f t="shared" si="46"/>
        <v/>
      </c>
      <c r="H239" s="102">
        <v>2</v>
      </c>
      <c r="I239" s="103" t="str">
        <f t="shared" si="53"/>
        <v/>
      </c>
      <c r="J239" s="104" t="s">
        <v>895</v>
      </c>
      <c r="K239" s="116">
        <f t="shared" si="37"/>
        <v>280</v>
      </c>
      <c r="L239" s="111">
        <v>350</v>
      </c>
      <c r="M239" s="99" t="str">
        <f t="shared" si="51"/>
        <v/>
      </c>
      <c r="P239" s="50">
        <v>7</v>
      </c>
      <c r="Q239" s="54">
        <v>7.4999999999999997E-3</v>
      </c>
      <c r="R239" s="52">
        <v>5</v>
      </c>
    </row>
    <row r="240" spans="1:18" ht="24" customHeight="1">
      <c r="A240" s="57">
        <v>227</v>
      </c>
      <c r="B240" s="58"/>
      <c r="C240" s="217">
        <v>198</v>
      </c>
      <c r="D240" s="126" t="s">
        <v>67</v>
      </c>
      <c r="E240" s="124"/>
      <c r="F240" s="157">
        <v>6</v>
      </c>
      <c r="G240" s="77" t="str">
        <f t="shared" si="46"/>
        <v/>
      </c>
      <c r="H240" s="102">
        <v>10</v>
      </c>
      <c r="I240" s="103" t="str">
        <f t="shared" si="53"/>
        <v/>
      </c>
      <c r="J240" s="104" t="s">
        <v>895</v>
      </c>
      <c r="K240" s="116">
        <f t="shared" si="37"/>
        <v>45.6</v>
      </c>
      <c r="L240" s="257">
        <v>57</v>
      </c>
      <c r="M240" s="99" t="str">
        <f t="shared" si="51"/>
        <v/>
      </c>
      <c r="N240" s="260">
        <v>60</v>
      </c>
      <c r="O240" s="243" t="s">
        <v>1188</v>
      </c>
      <c r="P240" s="50">
        <v>0.32</v>
      </c>
      <c r="Q240" s="54">
        <v>4.1666666666666669E-4</v>
      </c>
      <c r="R240" s="52">
        <v>5</v>
      </c>
    </row>
    <row r="241" spans="1:18" ht="24" customHeight="1">
      <c r="A241" s="57">
        <v>228</v>
      </c>
      <c r="B241" s="58"/>
      <c r="C241" s="217">
        <v>295</v>
      </c>
      <c r="D241" s="126" t="s">
        <v>68</v>
      </c>
      <c r="E241" s="124"/>
      <c r="F241" s="157">
        <v>6</v>
      </c>
      <c r="G241" s="77" t="str">
        <f t="shared" si="46"/>
        <v/>
      </c>
      <c r="H241" s="102">
        <v>10</v>
      </c>
      <c r="I241" s="103" t="str">
        <f t="shared" si="53"/>
        <v/>
      </c>
      <c r="J241" s="104" t="s">
        <v>895</v>
      </c>
      <c r="K241" s="116">
        <f t="shared" si="37"/>
        <v>45.6</v>
      </c>
      <c r="L241" s="257">
        <v>57</v>
      </c>
      <c r="M241" s="99" t="str">
        <f t="shared" ref="M241:M260" si="111">IF(E241="","",G241*K241)</f>
        <v/>
      </c>
      <c r="N241" s="260">
        <v>60</v>
      </c>
      <c r="O241" s="243" t="s">
        <v>1188</v>
      </c>
      <c r="P241" s="50">
        <v>0.32</v>
      </c>
      <c r="Q241" s="54">
        <v>4.1666666666666669E-4</v>
      </c>
      <c r="R241" s="52">
        <v>5</v>
      </c>
    </row>
    <row r="242" spans="1:18" ht="24" customHeight="1">
      <c r="A242" s="57">
        <v>229</v>
      </c>
      <c r="B242" s="58"/>
      <c r="C242" s="217">
        <v>1286</v>
      </c>
      <c r="D242" s="126" t="s">
        <v>1007</v>
      </c>
      <c r="E242" s="124"/>
      <c r="F242" s="157">
        <v>6</v>
      </c>
      <c r="G242" s="77" t="str">
        <f t="shared" ref="G242:G243" si="112">IF(E242="","",E242*F242)</f>
        <v/>
      </c>
      <c r="H242" s="102">
        <v>10</v>
      </c>
      <c r="I242" s="103" t="str">
        <f t="shared" ref="I242:I243" si="113">IF(E242="","",E242/H242)</f>
        <v/>
      </c>
      <c r="J242" s="104" t="s">
        <v>895</v>
      </c>
      <c r="K242" s="116">
        <f t="shared" ref="K242:K243" si="114">L242*(1+K$9)</f>
        <v>45.6</v>
      </c>
      <c r="L242" s="257">
        <v>57</v>
      </c>
      <c r="M242" s="99" t="str">
        <f t="shared" si="111"/>
        <v/>
      </c>
      <c r="N242" s="260">
        <v>60</v>
      </c>
      <c r="O242" s="243" t="s">
        <v>1188</v>
      </c>
      <c r="P242" s="50">
        <v>0.32</v>
      </c>
      <c r="Q242" s="54">
        <v>4.1666666666666669E-4</v>
      </c>
      <c r="R242" s="52">
        <v>5</v>
      </c>
    </row>
    <row r="243" spans="1:18" ht="24" customHeight="1">
      <c r="A243" s="57">
        <v>230</v>
      </c>
      <c r="B243" s="58"/>
      <c r="C243" s="217">
        <v>1287</v>
      </c>
      <c r="D243" s="126" t="s">
        <v>1008</v>
      </c>
      <c r="E243" s="124"/>
      <c r="F243" s="157">
        <v>6</v>
      </c>
      <c r="G243" s="77" t="str">
        <f t="shared" si="112"/>
        <v/>
      </c>
      <c r="H243" s="102">
        <v>10</v>
      </c>
      <c r="I243" s="103" t="str">
        <f t="shared" si="113"/>
        <v/>
      </c>
      <c r="J243" s="104" t="s">
        <v>895</v>
      </c>
      <c r="K243" s="116">
        <f t="shared" si="114"/>
        <v>45.6</v>
      </c>
      <c r="L243" s="257">
        <v>57</v>
      </c>
      <c r="M243" s="99" t="str">
        <f t="shared" si="111"/>
        <v/>
      </c>
      <c r="N243" s="260">
        <v>60</v>
      </c>
      <c r="O243" s="243" t="s">
        <v>1188</v>
      </c>
      <c r="P243" s="50">
        <v>0.32</v>
      </c>
      <c r="Q243" s="54">
        <v>4.1666666666666669E-4</v>
      </c>
      <c r="R243" s="52">
        <v>5</v>
      </c>
    </row>
    <row r="244" spans="1:18" ht="24" customHeight="1">
      <c r="A244" s="57">
        <v>231</v>
      </c>
      <c r="B244" s="58"/>
      <c r="C244" s="217">
        <v>352</v>
      </c>
      <c r="D244" s="126" t="s">
        <v>69</v>
      </c>
      <c r="E244" s="124"/>
      <c r="F244" s="157">
        <v>6</v>
      </c>
      <c r="G244" s="77" t="str">
        <f t="shared" si="46"/>
        <v/>
      </c>
      <c r="H244" s="102">
        <v>10</v>
      </c>
      <c r="I244" s="103" t="str">
        <f t="shared" si="53"/>
        <v/>
      </c>
      <c r="J244" s="104" t="s">
        <v>895</v>
      </c>
      <c r="K244" s="116">
        <f t="shared" si="37"/>
        <v>45.6</v>
      </c>
      <c r="L244" s="257">
        <v>57</v>
      </c>
      <c r="M244" s="99" t="str">
        <f t="shared" si="111"/>
        <v/>
      </c>
      <c r="N244" s="260">
        <v>60</v>
      </c>
      <c r="O244" s="243" t="s">
        <v>1188</v>
      </c>
      <c r="P244" s="50">
        <v>0.32</v>
      </c>
      <c r="Q244" s="54">
        <v>4.1666666666666669E-4</v>
      </c>
      <c r="R244" s="52">
        <v>5</v>
      </c>
    </row>
    <row r="245" spans="1:18" ht="24" customHeight="1">
      <c r="A245" s="57">
        <v>232</v>
      </c>
      <c r="B245" s="58"/>
      <c r="C245" s="217">
        <v>296</v>
      </c>
      <c r="D245" s="126" t="s">
        <v>70</v>
      </c>
      <c r="E245" s="124"/>
      <c r="F245" s="157">
        <v>6</v>
      </c>
      <c r="G245" s="77" t="str">
        <f t="shared" si="46"/>
        <v/>
      </c>
      <c r="H245" s="102">
        <v>10</v>
      </c>
      <c r="I245" s="103" t="str">
        <f t="shared" si="53"/>
        <v/>
      </c>
      <c r="J245" s="104" t="s">
        <v>895</v>
      </c>
      <c r="K245" s="116">
        <f t="shared" si="37"/>
        <v>45.6</v>
      </c>
      <c r="L245" s="257">
        <v>57</v>
      </c>
      <c r="M245" s="99" t="str">
        <f t="shared" si="111"/>
        <v/>
      </c>
      <c r="N245" s="260">
        <v>60</v>
      </c>
      <c r="O245" s="243" t="s">
        <v>1188</v>
      </c>
      <c r="P245" s="50">
        <v>0.32</v>
      </c>
      <c r="Q245" s="54">
        <v>4.1666666666666669E-4</v>
      </c>
      <c r="R245" s="52">
        <v>5</v>
      </c>
    </row>
    <row r="246" spans="1:18" ht="24" customHeight="1">
      <c r="A246" s="57">
        <v>233</v>
      </c>
      <c r="B246" s="58"/>
      <c r="C246" s="217">
        <v>300</v>
      </c>
      <c r="D246" s="126" t="s">
        <v>75</v>
      </c>
      <c r="E246" s="124"/>
      <c r="F246" s="157">
        <v>6</v>
      </c>
      <c r="G246" s="77" t="str">
        <f>IF(E246="","",E246*F246)</f>
        <v/>
      </c>
      <c r="H246" s="102">
        <v>10</v>
      </c>
      <c r="I246" s="103" t="str">
        <f>IF(E246="","",E246/H246)</f>
        <v/>
      </c>
      <c r="J246" s="104" t="s">
        <v>895</v>
      </c>
      <c r="K246" s="116">
        <f>L246*(1+K$9)</f>
        <v>45.6</v>
      </c>
      <c r="L246" s="257">
        <v>57</v>
      </c>
      <c r="M246" s="99" t="str">
        <f t="shared" si="111"/>
        <v/>
      </c>
      <c r="N246" s="260">
        <v>60</v>
      </c>
      <c r="O246" s="243" t="s">
        <v>1188</v>
      </c>
      <c r="P246" s="50">
        <v>0.32</v>
      </c>
      <c r="Q246" s="54">
        <v>4.1666666666666669E-4</v>
      </c>
      <c r="R246" s="52">
        <v>5</v>
      </c>
    </row>
    <row r="247" spans="1:18" ht="24" customHeight="1">
      <c r="A247" s="57">
        <v>234</v>
      </c>
      <c r="B247" s="58"/>
      <c r="C247" s="217">
        <v>484</v>
      </c>
      <c r="D247" s="126" t="s">
        <v>77</v>
      </c>
      <c r="E247" s="124"/>
      <c r="F247" s="157">
        <v>6</v>
      </c>
      <c r="G247" s="77" t="str">
        <f>IF(E247="","",E247*F247)</f>
        <v/>
      </c>
      <c r="H247" s="102">
        <v>10</v>
      </c>
      <c r="I247" s="103" t="str">
        <f>IF(E247="","",E247/H247)</f>
        <v/>
      </c>
      <c r="J247" s="104" t="s">
        <v>895</v>
      </c>
      <c r="K247" s="116">
        <f>L247*(1+K$9)</f>
        <v>45.6</v>
      </c>
      <c r="L247" s="257">
        <v>57</v>
      </c>
      <c r="M247" s="99" t="str">
        <f t="shared" si="111"/>
        <v/>
      </c>
      <c r="N247" s="260">
        <v>60</v>
      </c>
      <c r="O247" s="243" t="s">
        <v>1188</v>
      </c>
      <c r="P247" s="50">
        <v>0.32</v>
      </c>
      <c r="Q247" s="54">
        <v>4.1666666666666669E-4</v>
      </c>
      <c r="R247" s="52">
        <v>5</v>
      </c>
    </row>
    <row r="248" spans="1:18" ht="24" customHeight="1">
      <c r="A248" s="57">
        <v>235</v>
      </c>
      <c r="B248" s="58"/>
      <c r="C248" s="217">
        <v>485</v>
      </c>
      <c r="D248" s="126" t="s">
        <v>78</v>
      </c>
      <c r="E248" s="124"/>
      <c r="F248" s="157">
        <v>6</v>
      </c>
      <c r="G248" s="77" t="str">
        <f>IF(E248="","",E248*F248)</f>
        <v/>
      </c>
      <c r="H248" s="102">
        <v>10</v>
      </c>
      <c r="I248" s="103" t="str">
        <f>IF(E248="","",E248/H248)</f>
        <v/>
      </c>
      <c r="J248" s="104" t="s">
        <v>895</v>
      </c>
      <c r="K248" s="116">
        <f>L248*(1+K$9)</f>
        <v>45.6</v>
      </c>
      <c r="L248" s="257">
        <v>57</v>
      </c>
      <c r="M248" s="99" t="str">
        <f t="shared" si="111"/>
        <v/>
      </c>
      <c r="N248" s="260">
        <v>60</v>
      </c>
      <c r="O248" s="243" t="s">
        <v>1188</v>
      </c>
      <c r="P248" s="50">
        <v>0.32</v>
      </c>
      <c r="Q248" s="54">
        <v>4.1666666666666669E-4</v>
      </c>
      <c r="R248" s="52">
        <v>5</v>
      </c>
    </row>
    <row r="249" spans="1:18" ht="24" customHeight="1">
      <c r="A249" s="57">
        <v>236</v>
      </c>
      <c r="B249" s="58"/>
      <c r="C249" s="217">
        <v>486</v>
      </c>
      <c r="D249" s="126" t="s">
        <v>925</v>
      </c>
      <c r="E249" s="124"/>
      <c r="F249" s="157">
        <v>6</v>
      </c>
      <c r="G249" s="77" t="str">
        <f t="shared" ref="G249" si="115">IF(E249="","",E249*F249)</f>
        <v/>
      </c>
      <c r="H249" s="102">
        <v>10</v>
      </c>
      <c r="I249" s="103" t="str">
        <f t="shared" ref="I249" si="116">IF(E249="","",E249/H249)</f>
        <v/>
      </c>
      <c r="J249" s="104" t="s">
        <v>895</v>
      </c>
      <c r="K249" s="116">
        <f>L249*(1+K$9)</f>
        <v>45.6</v>
      </c>
      <c r="L249" s="257">
        <v>57</v>
      </c>
      <c r="M249" s="99" t="str">
        <f t="shared" si="111"/>
        <v/>
      </c>
      <c r="N249" s="260">
        <v>60</v>
      </c>
      <c r="O249" s="243" t="s">
        <v>1188</v>
      </c>
      <c r="P249" s="50">
        <v>0.32</v>
      </c>
      <c r="Q249" s="54">
        <v>4.1666666666666669E-4</v>
      </c>
      <c r="R249" s="52">
        <v>5</v>
      </c>
    </row>
    <row r="250" spans="1:18" ht="24" customHeight="1">
      <c r="A250" s="57">
        <v>237</v>
      </c>
      <c r="B250" s="58"/>
      <c r="C250" s="217">
        <v>297</v>
      </c>
      <c r="D250" s="126" t="s">
        <v>71</v>
      </c>
      <c r="E250" s="124"/>
      <c r="F250" s="157">
        <v>6</v>
      </c>
      <c r="G250" s="77" t="str">
        <f t="shared" si="46"/>
        <v/>
      </c>
      <c r="H250" s="102">
        <v>10</v>
      </c>
      <c r="I250" s="103" t="str">
        <f t="shared" si="53"/>
        <v/>
      </c>
      <c r="J250" s="104" t="s">
        <v>895</v>
      </c>
      <c r="K250" s="116">
        <f t="shared" si="37"/>
        <v>45.6</v>
      </c>
      <c r="L250" s="257">
        <v>57</v>
      </c>
      <c r="M250" s="99" t="str">
        <f t="shared" si="111"/>
        <v/>
      </c>
      <c r="N250" s="260">
        <v>60</v>
      </c>
      <c r="O250" s="243" t="s">
        <v>1188</v>
      </c>
      <c r="P250" s="50">
        <v>0.32</v>
      </c>
      <c r="Q250" s="54">
        <v>4.1666666666666669E-4</v>
      </c>
      <c r="R250" s="52">
        <v>5</v>
      </c>
    </row>
    <row r="251" spans="1:18" ht="24" customHeight="1">
      <c r="A251" s="57">
        <v>238</v>
      </c>
      <c r="B251" s="58"/>
      <c r="C251" s="217">
        <v>298</v>
      </c>
      <c r="D251" s="126" t="s">
        <v>72</v>
      </c>
      <c r="E251" s="124"/>
      <c r="F251" s="157">
        <v>6</v>
      </c>
      <c r="G251" s="77" t="str">
        <f t="shared" si="46"/>
        <v/>
      </c>
      <c r="H251" s="102">
        <v>10</v>
      </c>
      <c r="I251" s="103" t="str">
        <f t="shared" si="53"/>
        <v/>
      </c>
      <c r="J251" s="104" t="s">
        <v>895</v>
      </c>
      <c r="K251" s="116">
        <f t="shared" si="37"/>
        <v>45.6</v>
      </c>
      <c r="L251" s="257">
        <v>57</v>
      </c>
      <c r="M251" s="99" t="str">
        <f t="shared" si="111"/>
        <v/>
      </c>
      <c r="N251" s="260">
        <v>60</v>
      </c>
      <c r="O251" s="243" t="s">
        <v>1188</v>
      </c>
      <c r="P251" s="50">
        <v>0.32</v>
      </c>
      <c r="Q251" s="54">
        <v>4.1666666666666669E-4</v>
      </c>
      <c r="R251" s="52">
        <v>5</v>
      </c>
    </row>
    <row r="252" spans="1:18" ht="24" customHeight="1">
      <c r="A252" s="57">
        <v>239</v>
      </c>
      <c r="B252" s="58"/>
      <c r="C252" s="217">
        <v>483</v>
      </c>
      <c r="D252" s="126" t="s">
        <v>73</v>
      </c>
      <c r="E252" s="124"/>
      <c r="F252" s="157">
        <v>6</v>
      </c>
      <c r="G252" s="77" t="str">
        <f t="shared" si="46"/>
        <v/>
      </c>
      <c r="H252" s="102">
        <v>10</v>
      </c>
      <c r="I252" s="103" t="str">
        <f t="shared" si="53"/>
        <v/>
      </c>
      <c r="J252" s="104" t="s">
        <v>895</v>
      </c>
      <c r="K252" s="116">
        <f t="shared" si="37"/>
        <v>45.6</v>
      </c>
      <c r="L252" s="257">
        <v>57</v>
      </c>
      <c r="M252" s="99" t="str">
        <f t="shared" si="111"/>
        <v/>
      </c>
      <c r="N252" s="260">
        <v>60</v>
      </c>
      <c r="O252" s="243" t="s">
        <v>1188</v>
      </c>
      <c r="P252" s="50">
        <v>0.32</v>
      </c>
      <c r="Q252" s="54">
        <v>4.1666666666666669E-4</v>
      </c>
      <c r="R252" s="52">
        <v>5</v>
      </c>
    </row>
    <row r="253" spans="1:18" ht="24" customHeight="1">
      <c r="A253" s="57">
        <v>240</v>
      </c>
      <c r="B253" s="58"/>
      <c r="C253" s="217">
        <v>299</v>
      </c>
      <c r="D253" s="126" t="s">
        <v>74</v>
      </c>
      <c r="E253" s="124"/>
      <c r="F253" s="157">
        <v>6</v>
      </c>
      <c r="G253" s="77" t="str">
        <f t="shared" si="46"/>
        <v/>
      </c>
      <c r="H253" s="102">
        <v>10</v>
      </c>
      <c r="I253" s="103" t="str">
        <f t="shared" si="53"/>
        <v/>
      </c>
      <c r="J253" s="104" t="s">
        <v>895</v>
      </c>
      <c r="K253" s="116">
        <f t="shared" si="37"/>
        <v>45.6</v>
      </c>
      <c r="L253" s="257">
        <v>57</v>
      </c>
      <c r="M253" s="99" t="str">
        <f t="shared" si="111"/>
        <v/>
      </c>
      <c r="N253" s="260">
        <v>60</v>
      </c>
      <c r="O253" s="243" t="s">
        <v>1188</v>
      </c>
      <c r="P253" s="50">
        <v>0.32</v>
      </c>
      <c r="Q253" s="54">
        <v>4.1666666666666669E-4</v>
      </c>
      <c r="R253" s="52">
        <v>5</v>
      </c>
    </row>
    <row r="254" spans="1:18" ht="24" customHeight="1">
      <c r="A254" s="57">
        <v>241</v>
      </c>
      <c r="B254" s="58"/>
      <c r="C254" s="217">
        <v>301</v>
      </c>
      <c r="D254" s="126" t="s">
        <v>76</v>
      </c>
      <c r="E254" s="124"/>
      <c r="F254" s="157">
        <v>6</v>
      </c>
      <c r="G254" s="77" t="str">
        <f>IF(E254="","",E254*F254)</f>
        <v/>
      </c>
      <c r="H254" s="102">
        <v>10</v>
      </c>
      <c r="I254" s="103" t="str">
        <f>IF(E254="","",E254/H254)</f>
        <v/>
      </c>
      <c r="J254" s="104" t="s">
        <v>895</v>
      </c>
      <c r="K254" s="116">
        <f>L254*(1+K$9)</f>
        <v>45.6</v>
      </c>
      <c r="L254" s="257">
        <v>57</v>
      </c>
      <c r="M254" s="99" t="str">
        <f t="shared" si="111"/>
        <v/>
      </c>
      <c r="N254" s="260">
        <v>60</v>
      </c>
      <c r="O254" s="243" t="s">
        <v>1188</v>
      </c>
      <c r="P254" s="50">
        <v>0.32</v>
      </c>
      <c r="Q254" s="54">
        <v>4.1666666666666669E-4</v>
      </c>
      <c r="R254" s="52">
        <v>5</v>
      </c>
    </row>
    <row r="255" spans="1:18" ht="24" customHeight="1">
      <c r="A255" s="57">
        <v>242</v>
      </c>
      <c r="B255" s="58"/>
      <c r="C255" s="217">
        <v>487</v>
      </c>
      <c r="D255" s="126" t="s">
        <v>79</v>
      </c>
      <c r="E255" s="124"/>
      <c r="F255" s="157">
        <v>6</v>
      </c>
      <c r="G255" s="77" t="str">
        <f t="shared" si="46"/>
        <v/>
      </c>
      <c r="H255" s="102">
        <v>10</v>
      </c>
      <c r="I255" s="103" t="str">
        <f t="shared" si="53"/>
        <v/>
      </c>
      <c r="J255" s="104" t="s">
        <v>895</v>
      </c>
      <c r="K255" s="116">
        <f t="shared" si="37"/>
        <v>45.6</v>
      </c>
      <c r="L255" s="257">
        <v>57</v>
      </c>
      <c r="M255" s="99" t="str">
        <f t="shared" si="111"/>
        <v/>
      </c>
      <c r="N255" s="260">
        <v>60</v>
      </c>
      <c r="O255" s="243" t="s">
        <v>1188</v>
      </c>
      <c r="P255" s="50">
        <v>0.32</v>
      </c>
      <c r="Q255" s="54">
        <v>4.1666666666666669E-4</v>
      </c>
      <c r="R255" s="52">
        <v>5</v>
      </c>
    </row>
    <row r="256" spans="1:18" ht="24" customHeight="1">
      <c r="A256" s="57">
        <v>243</v>
      </c>
      <c r="B256" s="58"/>
      <c r="C256" s="217">
        <v>302</v>
      </c>
      <c r="D256" s="126" t="s">
        <v>80</v>
      </c>
      <c r="E256" s="124"/>
      <c r="F256" s="157">
        <v>6</v>
      </c>
      <c r="G256" s="77" t="str">
        <f t="shared" si="46"/>
        <v/>
      </c>
      <c r="H256" s="102">
        <v>10</v>
      </c>
      <c r="I256" s="103" t="str">
        <f t="shared" si="53"/>
        <v/>
      </c>
      <c r="J256" s="104" t="s">
        <v>895</v>
      </c>
      <c r="K256" s="116">
        <f t="shared" si="37"/>
        <v>45.6</v>
      </c>
      <c r="L256" s="257">
        <v>57</v>
      </c>
      <c r="M256" s="99" t="str">
        <f t="shared" si="111"/>
        <v/>
      </c>
      <c r="N256" s="260">
        <v>60</v>
      </c>
      <c r="O256" s="243" t="s">
        <v>1188</v>
      </c>
      <c r="P256" s="50">
        <v>0.32</v>
      </c>
      <c r="Q256" s="54">
        <v>4.1666666666666669E-4</v>
      </c>
      <c r="R256" s="52">
        <v>5</v>
      </c>
    </row>
    <row r="257" spans="1:18" ht="24" customHeight="1">
      <c r="A257" s="57">
        <v>244</v>
      </c>
      <c r="B257" s="58"/>
      <c r="C257" s="217">
        <v>303</v>
      </c>
      <c r="D257" s="126" t="s">
        <v>81</v>
      </c>
      <c r="E257" s="124"/>
      <c r="F257" s="157">
        <v>6</v>
      </c>
      <c r="G257" s="77" t="str">
        <f t="shared" si="46"/>
        <v/>
      </c>
      <c r="H257" s="102">
        <v>10</v>
      </c>
      <c r="I257" s="103" t="str">
        <f t="shared" si="53"/>
        <v/>
      </c>
      <c r="J257" s="104" t="s">
        <v>895</v>
      </c>
      <c r="K257" s="116">
        <f t="shared" si="37"/>
        <v>45.6</v>
      </c>
      <c r="L257" s="257">
        <v>57</v>
      </c>
      <c r="M257" s="99" t="str">
        <f t="shared" si="111"/>
        <v/>
      </c>
      <c r="N257" s="260">
        <v>60</v>
      </c>
      <c r="O257" s="243" t="s">
        <v>1188</v>
      </c>
      <c r="P257" s="50">
        <v>0.32</v>
      </c>
      <c r="Q257" s="54">
        <v>4.1666666666666669E-4</v>
      </c>
      <c r="R257" s="52">
        <v>5</v>
      </c>
    </row>
    <row r="258" spans="1:18" ht="24" customHeight="1">
      <c r="A258" s="57">
        <v>245</v>
      </c>
      <c r="B258" s="58"/>
      <c r="C258" s="217">
        <v>488</v>
      </c>
      <c r="D258" s="126" t="s">
        <v>82</v>
      </c>
      <c r="E258" s="124"/>
      <c r="F258" s="157">
        <v>6</v>
      </c>
      <c r="G258" s="77" t="str">
        <f t="shared" si="46"/>
        <v/>
      </c>
      <c r="H258" s="102">
        <v>10</v>
      </c>
      <c r="I258" s="103" t="str">
        <f t="shared" si="53"/>
        <v/>
      </c>
      <c r="J258" s="104" t="s">
        <v>895</v>
      </c>
      <c r="K258" s="116">
        <f t="shared" si="37"/>
        <v>45.6</v>
      </c>
      <c r="L258" s="257">
        <v>57</v>
      </c>
      <c r="M258" s="99" t="str">
        <f t="shared" si="111"/>
        <v/>
      </c>
      <c r="N258" s="260">
        <v>60</v>
      </c>
      <c r="O258" s="243" t="s">
        <v>1188</v>
      </c>
      <c r="P258" s="50">
        <v>0.32</v>
      </c>
      <c r="Q258" s="54">
        <v>4.1666666666666669E-4</v>
      </c>
      <c r="R258" s="52">
        <v>5</v>
      </c>
    </row>
    <row r="259" spans="1:18" ht="24" customHeight="1">
      <c r="A259" s="57">
        <v>246</v>
      </c>
      <c r="B259" s="58"/>
      <c r="C259" s="217">
        <v>559</v>
      </c>
      <c r="D259" s="126" t="s">
        <v>83</v>
      </c>
      <c r="E259" s="124"/>
      <c r="F259" s="157">
        <v>6</v>
      </c>
      <c r="G259" s="77" t="str">
        <f t="shared" si="46"/>
        <v/>
      </c>
      <c r="H259" s="102">
        <v>10</v>
      </c>
      <c r="I259" s="103" t="str">
        <f t="shared" si="53"/>
        <v/>
      </c>
      <c r="J259" s="104" t="s">
        <v>895</v>
      </c>
      <c r="K259" s="116">
        <f t="shared" si="37"/>
        <v>45.6</v>
      </c>
      <c r="L259" s="257">
        <v>57</v>
      </c>
      <c r="M259" s="99" t="str">
        <f t="shared" si="111"/>
        <v/>
      </c>
      <c r="N259" s="260">
        <v>60</v>
      </c>
      <c r="O259" s="243" t="s">
        <v>1188</v>
      </c>
      <c r="P259" s="50">
        <v>0.32</v>
      </c>
      <c r="Q259" s="54">
        <v>4.1666666666666669E-4</v>
      </c>
      <c r="R259" s="52">
        <v>5</v>
      </c>
    </row>
    <row r="260" spans="1:18" ht="24" customHeight="1">
      <c r="A260" s="57">
        <v>247</v>
      </c>
      <c r="B260" s="58"/>
      <c r="C260" s="217">
        <v>304</v>
      </c>
      <c r="D260" s="126" t="s">
        <v>84</v>
      </c>
      <c r="E260" s="124"/>
      <c r="F260" s="157">
        <v>6</v>
      </c>
      <c r="G260" s="77" t="str">
        <f t="shared" si="46"/>
        <v/>
      </c>
      <c r="H260" s="102">
        <v>10</v>
      </c>
      <c r="I260" s="103" t="str">
        <f t="shared" si="53"/>
        <v/>
      </c>
      <c r="J260" s="104" t="s">
        <v>895</v>
      </c>
      <c r="K260" s="116">
        <f t="shared" ref="K260:K329" si="117">L260*(1+K$9)</f>
        <v>45.6</v>
      </c>
      <c r="L260" s="257">
        <v>57</v>
      </c>
      <c r="M260" s="99" t="str">
        <f t="shared" si="111"/>
        <v/>
      </c>
      <c r="N260" s="260">
        <v>60</v>
      </c>
      <c r="O260" s="243" t="s">
        <v>1188</v>
      </c>
      <c r="P260" s="50">
        <v>0.32</v>
      </c>
      <c r="Q260" s="54">
        <v>4.1666666666666669E-4</v>
      </c>
      <c r="R260" s="52">
        <v>5</v>
      </c>
    </row>
    <row r="261" spans="1:18" ht="24" customHeight="1">
      <c r="A261" s="57">
        <v>248</v>
      </c>
      <c r="B261" s="58"/>
      <c r="C261" s="217">
        <v>305</v>
      </c>
      <c r="D261" s="136" t="s">
        <v>85</v>
      </c>
      <c r="E261" s="124"/>
      <c r="F261" s="157">
        <v>6</v>
      </c>
      <c r="G261" s="77" t="str">
        <f t="shared" ref="G261:G330" si="118">IF(E261="","",E261*F261)</f>
        <v/>
      </c>
      <c r="H261" s="102">
        <v>10</v>
      </c>
      <c r="I261" s="103" t="str">
        <f t="shared" si="53"/>
        <v/>
      </c>
      <c r="J261" s="104" t="s">
        <v>895</v>
      </c>
      <c r="K261" s="116">
        <f t="shared" si="117"/>
        <v>72</v>
      </c>
      <c r="L261" s="111">
        <v>90</v>
      </c>
      <c r="M261" s="99" t="str">
        <f t="shared" si="51"/>
        <v/>
      </c>
      <c r="P261" s="50">
        <v>0.32</v>
      </c>
      <c r="Q261" s="54">
        <v>4.1666666666666669E-4</v>
      </c>
      <c r="R261" s="52">
        <v>5</v>
      </c>
    </row>
    <row r="262" spans="1:18" ht="24" customHeight="1">
      <c r="A262" s="57">
        <v>249</v>
      </c>
      <c r="B262" s="58"/>
      <c r="C262" s="217">
        <v>353</v>
      </c>
      <c r="D262" s="136" t="s">
        <v>86</v>
      </c>
      <c r="E262" s="124"/>
      <c r="F262" s="157">
        <v>6</v>
      </c>
      <c r="G262" s="77" t="str">
        <f t="shared" si="118"/>
        <v/>
      </c>
      <c r="H262" s="102">
        <v>10</v>
      </c>
      <c r="I262" s="103" t="str">
        <f t="shared" si="53"/>
        <v/>
      </c>
      <c r="J262" s="104" t="s">
        <v>895</v>
      </c>
      <c r="K262" s="116">
        <f t="shared" si="117"/>
        <v>72</v>
      </c>
      <c r="L262" s="111">
        <v>90</v>
      </c>
      <c r="M262" s="99" t="str">
        <f t="shared" si="51"/>
        <v/>
      </c>
      <c r="P262" s="50">
        <v>0.32</v>
      </c>
      <c r="Q262" s="54">
        <v>4.1666666666666669E-4</v>
      </c>
      <c r="R262" s="52">
        <v>5</v>
      </c>
    </row>
    <row r="263" spans="1:18" ht="24" customHeight="1">
      <c r="A263" s="57">
        <v>250</v>
      </c>
      <c r="B263" s="58"/>
      <c r="C263" s="217">
        <v>306</v>
      </c>
      <c r="D263" s="136" t="s">
        <v>87</v>
      </c>
      <c r="E263" s="124"/>
      <c r="F263" s="157">
        <v>6</v>
      </c>
      <c r="G263" s="77" t="str">
        <f t="shared" si="118"/>
        <v/>
      </c>
      <c r="H263" s="102">
        <v>10</v>
      </c>
      <c r="I263" s="103" t="str">
        <f t="shared" si="53"/>
        <v/>
      </c>
      <c r="J263" s="104" t="s">
        <v>895</v>
      </c>
      <c r="K263" s="116">
        <f t="shared" si="117"/>
        <v>72</v>
      </c>
      <c r="L263" s="111">
        <v>90</v>
      </c>
      <c r="M263" s="99" t="str">
        <f t="shared" ref="M263:M332" si="119">IF(E263="","",G263*K263)</f>
        <v/>
      </c>
      <c r="P263" s="50">
        <v>0.32</v>
      </c>
      <c r="Q263" s="54">
        <v>4.1666666666666669E-4</v>
      </c>
      <c r="R263" s="52">
        <v>5</v>
      </c>
    </row>
    <row r="264" spans="1:18" ht="24" customHeight="1">
      <c r="A264" s="57">
        <v>251</v>
      </c>
      <c r="B264" s="58"/>
      <c r="C264" s="217">
        <v>351</v>
      </c>
      <c r="D264" s="136" t="s">
        <v>95</v>
      </c>
      <c r="E264" s="124"/>
      <c r="F264" s="157">
        <v>6</v>
      </c>
      <c r="G264" s="77" t="str">
        <f>IF(E264="","",E264*F264)</f>
        <v/>
      </c>
      <c r="H264" s="102">
        <v>10</v>
      </c>
      <c r="I264" s="103" t="str">
        <f>IF(E264="","",E264/H264)</f>
        <v/>
      </c>
      <c r="J264" s="104" t="s">
        <v>895</v>
      </c>
      <c r="K264" s="116">
        <f>L264*(1+K$9)</f>
        <v>72</v>
      </c>
      <c r="L264" s="111">
        <v>90</v>
      </c>
      <c r="M264" s="99" t="str">
        <f>IF(E264="","",G264*K264)</f>
        <v/>
      </c>
      <c r="P264" s="50">
        <v>0.32</v>
      </c>
      <c r="Q264" s="54">
        <v>4.1666666666666669E-4</v>
      </c>
      <c r="R264" s="52">
        <v>5</v>
      </c>
    </row>
    <row r="265" spans="1:18" ht="24" customHeight="1">
      <c r="A265" s="57">
        <v>252</v>
      </c>
      <c r="B265" s="58"/>
      <c r="C265" s="217">
        <v>330</v>
      </c>
      <c r="D265" s="136" t="s">
        <v>93</v>
      </c>
      <c r="E265" s="124"/>
      <c r="F265" s="157">
        <v>6</v>
      </c>
      <c r="G265" s="77" t="str">
        <f>IF(E265="","",E265*F265)</f>
        <v/>
      </c>
      <c r="H265" s="102">
        <v>10</v>
      </c>
      <c r="I265" s="103" t="str">
        <f>IF(E265="","",E265/H265)</f>
        <v/>
      </c>
      <c r="J265" s="104" t="s">
        <v>895</v>
      </c>
      <c r="K265" s="116">
        <f>L265*(1+K$9)</f>
        <v>72</v>
      </c>
      <c r="L265" s="111">
        <v>90</v>
      </c>
      <c r="M265" s="99" t="str">
        <f>IF(E265="","",G265*K265)</f>
        <v/>
      </c>
      <c r="P265" s="50">
        <v>0.32</v>
      </c>
      <c r="Q265" s="54">
        <v>4.1666666666666669E-4</v>
      </c>
      <c r="R265" s="52">
        <v>5</v>
      </c>
    </row>
    <row r="266" spans="1:18" ht="24" customHeight="1">
      <c r="A266" s="57">
        <v>253</v>
      </c>
      <c r="B266" s="58"/>
      <c r="C266" s="217">
        <v>337</v>
      </c>
      <c r="D266" s="136" t="s">
        <v>94</v>
      </c>
      <c r="E266" s="124"/>
      <c r="F266" s="157">
        <v>6</v>
      </c>
      <c r="G266" s="77" t="str">
        <f>IF(E266="","",E266*F266)</f>
        <v/>
      </c>
      <c r="H266" s="102">
        <v>10</v>
      </c>
      <c r="I266" s="103" t="str">
        <f>IF(E266="","",E266/H266)</f>
        <v/>
      </c>
      <c r="J266" s="104" t="s">
        <v>895</v>
      </c>
      <c r="K266" s="116">
        <f>L266*(1+K$9)</f>
        <v>72</v>
      </c>
      <c r="L266" s="111">
        <v>90</v>
      </c>
      <c r="M266" s="99" t="str">
        <f>IF(E266="","",G266*K266)</f>
        <v/>
      </c>
      <c r="P266" s="50">
        <v>0.32</v>
      </c>
      <c r="Q266" s="54">
        <v>4.1666666666666669E-4</v>
      </c>
      <c r="R266" s="52">
        <v>5</v>
      </c>
    </row>
    <row r="267" spans="1:18" ht="24" customHeight="1">
      <c r="A267" s="57">
        <v>254</v>
      </c>
      <c r="B267" s="58"/>
      <c r="C267" s="217">
        <v>341</v>
      </c>
      <c r="D267" s="136" t="s">
        <v>926</v>
      </c>
      <c r="E267" s="124"/>
      <c r="F267" s="157">
        <v>6</v>
      </c>
      <c r="G267" s="77" t="str">
        <f t="shared" ref="G267" si="120">IF(E267="","",E267*F267)</f>
        <v/>
      </c>
      <c r="H267" s="102">
        <v>10</v>
      </c>
      <c r="I267" s="103" t="str">
        <f t="shared" ref="I267" si="121">IF(E267="","",E267/H267)</f>
        <v/>
      </c>
      <c r="J267" s="104" t="s">
        <v>895</v>
      </c>
      <c r="K267" s="116">
        <f>L267*(1+K$9)</f>
        <v>72</v>
      </c>
      <c r="L267" s="111">
        <v>90</v>
      </c>
      <c r="M267" s="99" t="str">
        <f t="shared" ref="M267" si="122">IF(E267="","",G267*K267)</f>
        <v/>
      </c>
      <c r="P267" s="50">
        <v>0.32</v>
      </c>
      <c r="Q267" s="54">
        <v>4.1666666666666669E-4</v>
      </c>
      <c r="R267" s="52">
        <v>5</v>
      </c>
    </row>
    <row r="268" spans="1:18" ht="24" customHeight="1">
      <c r="A268" s="57">
        <v>255</v>
      </c>
      <c r="B268" s="58"/>
      <c r="C268" s="217">
        <v>307</v>
      </c>
      <c r="D268" s="136" t="s">
        <v>88</v>
      </c>
      <c r="E268" s="124"/>
      <c r="F268" s="157">
        <v>6</v>
      </c>
      <c r="G268" s="77" t="str">
        <f t="shared" si="118"/>
        <v/>
      </c>
      <c r="H268" s="102">
        <v>10</v>
      </c>
      <c r="I268" s="103" t="str">
        <f t="shared" si="53"/>
        <v/>
      </c>
      <c r="J268" s="104" t="s">
        <v>895</v>
      </c>
      <c r="K268" s="116">
        <f t="shared" si="117"/>
        <v>72</v>
      </c>
      <c r="L268" s="111">
        <v>90</v>
      </c>
      <c r="M268" s="99" t="str">
        <f t="shared" si="119"/>
        <v/>
      </c>
      <c r="P268" s="50">
        <v>0.32</v>
      </c>
      <c r="Q268" s="54">
        <v>4.1666666666666669E-4</v>
      </c>
      <c r="R268" s="52">
        <v>5</v>
      </c>
    </row>
    <row r="269" spans="1:18" ht="24" customHeight="1">
      <c r="A269" s="57">
        <v>256</v>
      </c>
      <c r="B269" s="58"/>
      <c r="C269" s="217">
        <v>308</v>
      </c>
      <c r="D269" s="136" t="s">
        <v>89</v>
      </c>
      <c r="E269" s="124"/>
      <c r="F269" s="157">
        <v>6</v>
      </c>
      <c r="G269" s="77" t="str">
        <f t="shared" si="118"/>
        <v/>
      </c>
      <c r="H269" s="102">
        <v>10</v>
      </c>
      <c r="I269" s="103" t="str">
        <f t="shared" si="53"/>
        <v/>
      </c>
      <c r="J269" s="104" t="s">
        <v>895</v>
      </c>
      <c r="K269" s="116">
        <f t="shared" si="117"/>
        <v>72</v>
      </c>
      <c r="L269" s="111">
        <v>90</v>
      </c>
      <c r="M269" s="99" t="str">
        <f t="shared" si="119"/>
        <v/>
      </c>
      <c r="P269" s="50">
        <v>0.32</v>
      </c>
      <c r="Q269" s="54">
        <v>4.1666666666666669E-4</v>
      </c>
      <c r="R269" s="52">
        <v>5</v>
      </c>
    </row>
    <row r="270" spans="1:18" ht="24" customHeight="1">
      <c r="A270" s="57">
        <v>257</v>
      </c>
      <c r="B270" s="58"/>
      <c r="C270" s="217">
        <v>309</v>
      </c>
      <c r="D270" s="136" t="s">
        <v>90</v>
      </c>
      <c r="E270" s="124"/>
      <c r="F270" s="157">
        <v>6</v>
      </c>
      <c r="G270" s="77" t="str">
        <f t="shared" si="118"/>
        <v/>
      </c>
      <c r="H270" s="102">
        <v>10</v>
      </c>
      <c r="I270" s="103" t="str">
        <f t="shared" si="53"/>
        <v/>
      </c>
      <c r="J270" s="104" t="s">
        <v>895</v>
      </c>
      <c r="K270" s="116">
        <f t="shared" si="117"/>
        <v>72</v>
      </c>
      <c r="L270" s="111">
        <v>90</v>
      </c>
      <c r="M270" s="99" t="str">
        <f t="shared" si="119"/>
        <v/>
      </c>
      <c r="P270" s="50">
        <v>0.32</v>
      </c>
      <c r="Q270" s="54">
        <v>4.1666666666666669E-4</v>
      </c>
      <c r="R270" s="52">
        <v>5</v>
      </c>
    </row>
    <row r="271" spans="1:18" ht="24" customHeight="1">
      <c r="A271" s="57">
        <v>258</v>
      </c>
      <c r="B271" s="58"/>
      <c r="C271" s="217">
        <v>310</v>
      </c>
      <c r="D271" s="136" t="s">
        <v>91</v>
      </c>
      <c r="E271" s="124"/>
      <c r="F271" s="157">
        <v>6</v>
      </c>
      <c r="G271" s="77" t="str">
        <f t="shared" si="118"/>
        <v/>
      </c>
      <c r="H271" s="102">
        <v>10</v>
      </c>
      <c r="I271" s="103" t="str">
        <f t="shared" si="53"/>
        <v/>
      </c>
      <c r="J271" s="104" t="s">
        <v>895</v>
      </c>
      <c r="K271" s="116">
        <f t="shared" si="117"/>
        <v>72</v>
      </c>
      <c r="L271" s="111">
        <v>90</v>
      </c>
      <c r="M271" s="99" t="str">
        <f t="shared" si="119"/>
        <v/>
      </c>
      <c r="P271" s="50">
        <v>0.32</v>
      </c>
      <c r="Q271" s="54">
        <v>4.1666666666666669E-4</v>
      </c>
      <c r="R271" s="52">
        <v>5</v>
      </c>
    </row>
    <row r="272" spans="1:18" ht="24" customHeight="1">
      <c r="A272" s="57">
        <v>259</v>
      </c>
      <c r="B272" s="58"/>
      <c r="C272" s="217">
        <v>322</v>
      </c>
      <c r="D272" s="136" t="s">
        <v>92</v>
      </c>
      <c r="E272" s="124"/>
      <c r="F272" s="157">
        <v>6</v>
      </c>
      <c r="G272" s="77" t="str">
        <f t="shared" si="118"/>
        <v/>
      </c>
      <c r="H272" s="102">
        <v>10</v>
      </c>
      <c r="I272" s="103" t="str">
        <f t="shared" si="53"/>
        <v/>
      </c>
      <c r="J272" s="104" t="s">
        <v>895</v>
      </c>
      <c r="K272" s="116">
        <f t="shared" si="117"/>
        <v>72</v>
      </c>
      <c r="L272" s="111">
        <v>90</v>
      </c>
      <c r="M272" s="99" t="str">
        <f t="shared" si="119"/>
        <v/>
      </c>
      <c r="P272" s="50">
        <v>0.32</v>
      </c>
      <c r="Q272" s="54">
        <v>4.1666666666666669E-4</v>
      </c>
      <c r="R272" s="52">
        <v>5</v>
      </c>
    </row>
    <row r="273" spans="1:18" ht="24" customHeight="1">
      <c r="A273" s="57">
        <v>260</v>
      </c>
      <c r="B273" s="58"/>
      <c r="C273" s="217">
        <v>379</v>
      </c>
      <c r="D273" s="136" t="s">
        <v>96</v>
      </c>
      <c r="E273" s="124"/>
      <c r="F273" s="157">
        <v>6</v>
      </c>
      <c r="G273" s="77" t="str">
        <f t="shared" si="118"/>
        <v/>
      </c>
      <c r="H273" s="102">
        <v>10</v>
      </c>
      <c r="I273" s="103" t="str">
        <f t="shared" si="53"/>
        <v/>
      </c>
      <c r="J273" s="104" t="s">
        <v>895</v>
      </c>
      <c r="K273" s="116">
        <f t="shared" si="117"/>
        <v>72</v>
      </c>
      <c r="L273" s="111">
        <v>90</v>
      </c>
      <c r="M273" s="99" t="str">
        <f t="shared" si="119"/>
        <v/>
      </c>
      <c r="P273" s="50">
        <v>0.32</v>
      </c>
      <c r="Q273" s="54">
        <v>4.1666666666666669E-4</v>
      </c>
      <c r="R273" s="52">
        <v>5</v>
      </c>
    </row>
    <row r="274" spans="1:18" ht="24" customHeight="1">
      <c r="A274" s="57">
        <v>261</v>
      </c>
      <c r="B274" s="58"/>
      <c r="C274" s="217">
        <v>358</v>
      </c>
      <c r="D274" s="136" t="s">
        <v>97</v>
      </c>
      <c r="E274" s="124"/>
      <c r="F274" s="157">
        <v>6</v>
      </c>
      <c r="G274" s="77" t="str">
        <f t="shared" si="118"/>
        <v/>
      </c>
      <c r="H274" s="102">
        <v>10</v>
      </c>
      <c r="I274" s="103" t="str">
        <f t="shared" si="53"/>
        <v/>
      </c>
      <c r="J274" s="104" t="s">
        <v>895</v>
      </c>
      <c r="K274" s="116">
        <f t="shared" si="117"/>
        <v>72</v>
      </c>
      <c r="L274" s="111">
        <v>90</v>
      </c>
      <c r="M274" s="99" t="str">
        <f t="shared" si="119"/>
        <v/>
      </c>
      <c r="P274" s="50">
        <v>0.32</v>
      </c>
      <c r="Q274" s="54">
        <v>4.1666666666666669E-4</v>
      </c>
      <c r="R274" s="52">
        <v>5</v>
      </c>
    </row>
    <row r="275" spans="1:18" ht="24" customHeight="1">
      <c r="A275" s="57">
        <v>262</v>
      </c>
      <c r="B275" s="58"/>
      <c r="C275" s="217">
        <v>366</v>
      </c>
      <c r="D275" s="136" t="s">
        <v>98</v>
      </c>
      <c r="E275" s="124"/>
      <c r="F275" s="157">
        <v>6</v>
      </c>
      <c r="G275" s="77" t="str">
        <f t="shared" si="118"/>
        <v/>
      </c>
      <c r="H275" s="102">
        <v>10</v>
      </c>
      <c r="I275" s="103" t="str">
        <f t="shared" si="53"/>
        <v/>
      </c>
      <c r="J275" s="104" t="s">
        <v>895</v>
      </c>
      <c r="K275" s="116">
        <f t="shared" si="117"/>
        <v>72</v>
      </c>
      <c r="L275" s="111">
        <v>90</v>
      </c>
      <c r="M275" s="99" t="str">
        <f t="shared" si="119"/>
        <v/>
      </c>
      <c r="P275" s="50">
        <v>0.32</v>
      </c>
      <c r="Q275" s="54">
        <v>4.1666666666666669E-4</v>
      </c>
      <c r="R275" s="52">
        <v>5</v>
      </c>
    </row>
    <row r="276" spans="1:18" ht="24" customHeight="1">
      <c r="A276" s="57">
        <v>263</v>
      </c>
      <c r="B276" s="58"/>
      <c r="C276" s="217">
        <v>367</v>
      </c>
      <c r="D276" s="136" t="s">
        <v>99</v>
      </c>
      <c r="E276" s="124"/>
      <c r="F276" s="157">
        <v>6</v>
      </c>
      <c r="G276" s="77" t="str">
        <f t="shared" si="118"/>
        <v/>
      </c>
      <c r="H276" s="102">
        <v>10</v>
      </c>
      <c r="I276" s="103" t="str">
        <f t="shared" si="53"/>
        <v/>
      </c>
      <c r="J276" s="104" t="s">
        <v>895</v>
      </c>
      <c r="K276" s="116">
        <f t="shared" si="117"/>
        <v>72</v>
      </c>
      <c r="L276" s="111">
        <v>90</v>
      </c>
      <c r="M276" s="99" t="str">
        <f t="shared" si="119"/>
        <v/>
      </c>
      <c r="P276" s="50">
        <v>0.32</v>
      </c>
      <c r="Q276" s="54">
        <v>4.1666666666666669E-4</v>
      </c>
      <c r="R276" s="52">
        <v>5</v>
      </c>
    </row>
    <row r="277" spans="1:18" ht="24" customHeight="1">
      <c r="A277" s="57">
        <v>264</v>
      </c>
      <c r="B277" s="58"/>
      <c r="C277" s="217">
        <v>368</v>
      </c>
      <c r="D277" s="136" t="s">
        <v>100</v>
      </c>
      <c r="E277" s="124"/>
      <c r="F277" s="157">
        <v>6</v>
      </c>
      <c r="G277" s="77" t="str">
        <f t="shared" si="118"/>
        <v/>
      </c>
      <c r="H277" s="102">
        <v>10</v>
      </c>
      <c r="I277" s="103" t="str">
        <f t="shared" si="53"/>
        <v/>
      </c>
      <c r="J277" s="104" t="s">
        <v>895</v>
      </c>
      <c r="K277" s="116">
        <f t="shared" si="117"/>
        <v>72</v>
      </c>
      <c r="L277" s="111">
        <v>90</v>
      </c>
      <c r="M277" s="99" t="str">
        <f t="shared" si="119"/>
        <v/>
      </c>
      <c r="P277" s="50">
        <v>0.32</v>
      </c>
      <c r="Q277" s="54">
        <v>4.1666666666666669E-4</v>
      </c>
      <c r="R277" s="52">
        <v>5</v>
      </c>
    </row>
    <row r="278" spans="1:18" ht="24" customHeight="1">
      <c r="A278" s="57">
        <v>265</v>
      </c>
      <c r="B278" s="58"/>
      <c r="C278" s="217">
        <v>1189</v>
      </c>
      <c r="D278" s="142" t="s">
        <v>101</v>
      </c>
      <c r="E278" s="124"/>
      <c r="F278" s="157">
        <v>6</v>
      </c>
      <c r="G278" s="77" t="str">
        <f t="shared" si="118"/>
        <v/>
      </c>
      <c r="H278" s="102">
        <v>10</v>
      </c>
      <c r="I278" s="103" t="str">
        <f t="shared" si="53"/>
        <v/>
      </c>
      <c r="J278" s="104" t="s">
        <v>895</v>
      </c>
      <c r="K278" s="116">
        <f t="shared" si="117"/>
        <v>72</v>
      </c>
      <c r="L278" s="111">
        <v>90</v>
      </c>
      <c r="M278" s="99" t="str">
        <f t="shared" si="119"/>
        <v/>
      </c>
      <c r="P278" s="50">
        <v>0.3</v>
      </c>
      <c r="Q278" s="54">
        <v>4.1666666666666669E-4</v>
      </c>
      <c r="R278" s="52">
        <v>5</v>
      </c>
    </row>
    <row r="279" spans="1:18" ht="24" customHeight="1">
      <c r="A279" s="57">
        <v>266</v>
      </c>
      <c r="B279" s="58"/>
      <c r="C279" s="217">
        <v>1240</v>
      </c>
      <c r="D279" s="142" t="s">
        <v>102</v>
      </c>
      <c r="E279" s="124"/>
      <c r="F279" s="157">
        <v>6</v>
      </c>
      <c r="G279" s="77" t="str">
        <f t="shared" si="118"/>
        <v/>
      </c>
      <c r="H279" s="102">
        <v>10</v>
      </c>
      <c r="I279" s="103" t="str">
        <f t="shared" si="53"/>
        <v/>
      </c>
      <c r="J279" s="104" t="s">
        <v>895</v>
      </c>
      <c r="K279" s="116">
        <f t="shared" si="117"/>
        <v>72</v>
      </c>
      <c r="L279" s="111">
        <v>90</v>
      </c>
      <c r="M279" s="99" t="str">
        <f t="shared" si="119"/>
        <v/>
      </c>
      <c r="P279" s="50">
        <v>0.3</v>
      </c>
      <c r="Q279" s="54">
        <v>4.1666666666666669E-4</v>
      </c>
      <c r="R279" s="52">
        <v>5</v>
      </c>
    </row>
    <row r="280" spans="1:18" ht="24" customHeight="1">
      <c r="A280" s="57">
        <v>267</v>
      </c>
      <c r="B280" s="58"/>
      <c r="C280" s="217">
        <v>1190</v>
      </c>
      <c r="D280" s="142" t="s">
        <v>103</v>
      </c>
      <c r="E280" s="124"/>
      <c r="F280" s="157">
        <v>6</v>
      </c>
      <c r="G280" s="77" t="str">
        <f t="shared" si="118"/>
        <v/>
      </c>
      <c r="H280" s="102">
        <v>10</v>
      </c>
      <c r="I280" s="103" t="str">
        <f t="shared" ref="I280:I350" si="123">IF(E280="","",E280/H280)</f>
        <v/>
      </c>
      <c r="J280" s="104" t="s">
        <v>895</v>
      </c>
      <c r="K280" s="116">
        <f t="shared" si="117"/>
        <v>72</v>
      </c>
      <c r="L280" s="111">
        <v>90</v>
      </c>
      <c r="M280" s="99" t="str">
        <f t="shared" si="119"/>
        <v/>
      </c>
      <c r="P280" s="50">
        <v>0.3</v>
      </c>
      <c r="Q280" s="54">
        <v>4.1666666666666669E-4</v>
      </c>
      <c r="R280" s="52">
        <v>5</v>
      </c>
    </row>
    <row r="281" spans="1:18" ht="24" customHeight="1">
      <c r="A281" s="57">
        <v>268</v>
      </c>
      <c r="B281" s="58"/>
      <c r="C281" s="217">
        <v>1191</v>
      </c>
      <c r="D281" s="142" t="s">
        <v>104</v>
      </c>
      <c r="E281" s="124"/>
      <c r="F281" s="157">
        <v>6</v>
      </c>
      <c r="G281" s="77" t="str">
        <f t="shared" si="118"/>
        <v/>
      </c>
      <c r="H281" s="102">
        <v>10</v>
      </c>
      <c r="I281" s="103" t="str">
        <f t="shared" si="123"/>
        <v/>
      </c>
      <c r="J281" s="104" t="s">
        <v>895</v>
      </c>
      <c r="K281" s="116">
        <f t="shared" si="117"/>
        <v>72</v>
      </c>
      <c r="L281" s="111">
        <v>90</v>
      </c>
      <c r="M281" s="99" t="str">
        <f t="shared" si="119"/>
        <v/>
      </c>
      <c r="P281" s="50">
        <v>0.3</v>
      </c>
      <c r="Q281" s="54">
        <v>4.1666666666666669E-4</v>
      </c>
      <c r="R281" s="52">
        <v>5</v>
      </c>
    </row>
    <row r="282" spans="1:18" ht="24" customHeight="1">
      <c r="A282" s="57">
        <v>269</v>
      </c>
      <c r="B282" s="58"/>
      <c r="C282" s="217">
        <v>1192</v>
      </c>
      <c r="D282" s="142" t="s">
        <v>105</v>
      </c>
      <c r="E282" s="124"/>
      <c r="F282" s="157">
        <v>6</v>
      </c>
      <c r="G282" s="77" t="str">
        <f t="shared" si="118"/>
        <v/>
      </c>
      <c r="H282" s="102">
        <v>10</v>
      </c>
      <c r="I282" s="103" t="str">
        <f t="shared" si="123"/>
        <v/>
      </c>
      <c r="J282" s="104" t="s">
        <v>895</v>
      </c>
      <c r="K282" s="116">
        <f t="shared" si="117"/>
        <v>72</v>
      </c>
      <c r="L282" s="111">
        <v>90</v>
      </c>
      <c r="M282" s="99" t="str">
        <f t="shared" si="119"/>
        <v/>
      </c>
      <c r="P282" s="50">
        <v>0.3</v>
      </c>
      <c r="Q282" s="54">
        <v>4.1666666666666669E-4</v>
      </c>
      <c r="R282" s="52">
        <v>5</v>
      </c>
    </row>
    <row r="283" spans="1:18" ht="24" customHeight="1">
      <c r="A283" s="57">
        <v>270</v>
      </c>
      <c r="B283" s="58"/>
      <c r="C283" s="217">
        <v>1193</v>
      </c>
      <c r="D283" s="142" t="s">
        <v>106</v>
      </c>
      <c r="E283" s="124"/>
      <c r="F283" s="157">
        <v>6</v>
      </c>
      <c r="G283" s="77" t="str">
        <f t="shared" si="118"/>
        <v/>
      </c>
      <c r="H283" s="102">
        <v>10</v>
      </c>
      <c r="I283" s="103" t="str">
        <f t="shared" si="123"/>
        <v/>
      </c>
      <c r="J283" s="104" t="s">
        <v>895</v>
      </c>
      <c r="K283" s="116">
        <f t="shared" si="117"/>
        <v>72</v>
      </c>
      <c r="L283" s="111">
        <v>90</v>
      </c>
      <c r="M283" s="99" t="str">
        <f t="shared" si="119"/>
        <v/>
      </c>
      <c r="P283" s="50">
        <v>0.3</v>
      </c>
      <c r="Q283" s="54">
        <v>4.1666666666666669E-4</v>
      </c>
      <c r="R283" s="52">
        <v>5</v>
      </c>
    </row>
    <row r="284" spans="1:18" ht="24" customHeight="1">
      <c r="A284" s="57">
        <v>271</v>
      </c>
      <c r="B284" s="58"/>
      <c r="C284" s="217">
        <v>1195</v>
      </c>
      <c r="D284" s="142" t="s">
        <v>107</v>
      </c>
      <c r="E284" s="124"/>
      <c r="F284" s="157">
        <v>6</v>
      </c>
      <c r="G284" s="77" t="str">
        <f t="shared" si="118"/>
        <v/>
      </c>
      <c r="H284" s="102">
        <v>10</v>
      </c>
      <c r="I284" s="103" t="str">
        <f t="shared" si="123"/>
        <v/>
      </c>
      <c r="J284" s="104" t="s">
        <v>895</v>
      </c>
      <c r="K284" s="116">
        <f t="shared" si="117"/>
        <v>72</v>
      </c>
      <c r="L284" s="111">
        <v>90</v>
      </c>
      <c r="M284" s="99" t="str">
        <f t="shared" si="119"/>
        <v/>
      </c>
      <c r="P284" s="50">
        <v>0.3</v>
      </c>
      <c r="Q284" s="54">
        <v>4.1666666666666669E-4</v>
      </c>
      <c r="R284" s="52">
        <v>5</v>
      </c>
    </row>
    <row r="285" spans="1:18" ht="24" customHeight="1">
      <c r="A285" s="57">
        <v>272</v>
      </c>
      <c r="B285" s="58"/>
      <c r="C285" s="217">
        <v>1196</v>
      </c>
      <c r="D285" s="142" t="s">
        <v>108</v>
      </c>
      <c r="E285" s="124"/>
      <c r="F285" s="157">
        <v>6</v>
      </c>
      <c r="G285" s="77" t="str">
        <f t="shared" si="118"/>
        <v/>
      </c>
      <c r="H285" s="102">
        <v>10</v>
      </c>
      <c r="I285" s="103" t="str">
        <f t="shared" si="123"/>
        <v/>
      </c>
      <c r="J285" s="104" t="s">
        <v>895</v>
      </c>
      <c r="K285" s="116">
        <f t="shared" si="117"/>
        <v>72</v>
      </c>
      <c r="L285" s="111">
        <v>90</v>
      </c>
      <c r="M285" s="99" t="str">
        <f t="shared" si="119"/>
        <v/>
      </c>
      <c r="P285" s="50">
        <v>0.3</v>
      </c>
      <c r="Q285" s="54">
        <v>4.1666666666666669E-4</v>
      </c>
      <c r="R285" s="52">
        <v>5</v>
      </c>
    </row>
    <row r="286" spans="1:18" ht="24" customHeight="1">
      <c r="A286" s="57">
        <v>273</v>
      </c>
      <c r="B286" s="58"/>
      <c r="C286" s="217">
        <v>1197</v>
      </c>
      <c r="D286" s="142" t="s">
        <v>109</v>
      </c>
      <c r="E286" s="124"/>
      <c r="F286" s="157">
        <v>6</v>
      </c>
      <c r="G286" s="77" t="str">
        <f t="shared" si="118"/>
        <v/>
      </c>
      <c r="H286" s="102">
        <v>10</v>
      </c>
      <c r="I286" s="103" t="str">
        <f t="shared" si="123"/>
        <v/>
      </c>
      <c r="J286" s="104" t="s">
        <v>895</v>
      </c>
      <c r="K286" s="116">
        <f t="shared" si="117"/>
        <v>72</v>
      </c>
      <c r="L286" s="111">
        <v>90</v>
      </c>
      <c r="M286" s="99" t="str">
        <f t="shared" si="119"/>
        <v/>
      </c>
      <c r="P286" s="50">
        <v>0.3</v>
      </c>
      <c r="Q286" s="54">
        <v>4.1666666666666669E-4</v>
      </c>
      <c r="R286" s="52">
        <v>5</v>
      </c>
    </row>
    <row r="287" spans="1:18" ht="24" customHeight="1">
      <c r="A287" s="57">
        <v>274</v>
      </c>
      <c r="B287" s="58"/>
      <c r="C287" s="217">
        <v>1198</v>
      </c>
      <c r="D287" s="142" t="s">
        <v>110</v>
      </c>
      <c r="E287" s="124"/>
      <c r="F287" s="157">
        <v>6</v>
      </c>
      <c r="G287" s="77" t="str">
        <f t="shared" si="118"/>
        <v/>
      </c>
      <c r="H287" s="102">
        <v>10</v>
      </c>
      <c r="I287" s="103" t="str">
        <f t="shared" si="123"/>
        <v/>
      </c>
      <c r="J287" s="104" t="s">
        <v>895</v>
      </c>
      <c r="K287" s="116">
        <f t="shared" si="117"/>
        <v>72</v>
      </c>
      <c r="L287" s="111">
        <v>90</v>
      </c>
      <c r="M287" s="99" t="str">
        <f t="shared" si="119"/>
        <v/>
      </c>
      <c r="P287" s="50">
        <v>0.3</v>
      </c>
      <c r="Q287" s="54">
        <v>4.1666666666666669E-4</v>
      </c>
      <c r="R287" s="52">
        <v>5</v>
      </c>
    </row>
    <row r="288" spans="1:18" ht="24" customHeight="1">
      <c r="A288" s="57">
        <v>275</v>
      </c>
      <c r="B288" s="58"/>
      <c r="C288" s="217">
        <v>1199</v>
      </c>
      <c r="D288" s="142" t="s">
        <v>111</v>
      </c>
      <c r="E288" s="124"/>
      <c r="F288" s="157">
        <v>6</v>
      </c>
      <c r="G288" s="77" t="str">
        <f t="shared" si="118"/>
        <v/>
      </c>
      <c r="H288" s="102">
        <v>10</v>
      </c>
      <c r="I288" s="103" t="str">
        <f t="shared" si="123"/>
        <v/>
      </c>
      <c r="J288" s="104" t="s">
        <v>895</v>
      </c>
      <c r="K288" s="116">
        <f t="shared" si="117"/>
        <v>72</v>
      </c>
      <c r="L288" s="111">
        <v>90</v>
      </c>
      <c r="M288" s="99" t="str">
        <f t="shared" si="119"/>
        <v/>
      </c>
      <c r="P288" s="50">
        <v>0.3</v>
      </c>
      <c r="Q288" s="54">
        <v>4.1666666666666669E-4</v>
      </c>
      <c r="R288" s="52">
        <v>5</v>
      </c>
    </row>
    <row r="289" spans="1:18" ht="24" customHeight="1">
      <c r="A289" s="57">
        <v>276</v>
      </c>
      <c r="B289" s="58"/>
      <c r="C289" s="217">
        <v>1200</v>
      </c>
      <c r="D289" s="142" t="s">
        <v>112</v>
      </c>
      <c r="E289" s="124"/>
      <c r="F289" s="157">
        <v>6</v>
      </c>
      <c r="G289" s="77" t="str">
        <f t="shared" si="118"/>
        <v/>
      </c>
      <c r="H289" s="102">
        <v>10</v>
      </c>
      <c r="I289" s="103" t="str">
        <f t="shared" si="123"/>
        <v/>
      </c>
      <c r="J289" s="104" t="s">
        <v>895</v>
      </c>
      <c r="K289" s="116">
        <f t="shared" si="117"/>
        <v>72</v>
      </c>
      <c r="L289" s="111">
        <v>90</v>
      </c>
      <c r="M289" s="99" t="str">
        <f t="shared" si="119"/>
        <v/>
      </c>
      <c r="P289" s="50">
        <v>0.3</v>
      </c>
      <c r="Q289" s="54">
        <v>4.1666666666666669E-4</v>
      </c>
      <c r="R289" s="52">
        <v>5</v>
      </c>
    </row>
    <row r="290" spans="1:18" ht="24" customHeight="1">
      <c r="A290" s="57">
        <v>277</v>
      </c>
      <c r="B290" s="58"/>
      <c r="C290" s="217">
        <v>1201</v>
      </c>
      <c r="D290" s="142" t="s">
        <v>113</v>
      </c>
      <c r="E290" s="124"/>
      <c r="F290" s="157">
        <v>6</v>
      </c>
      <c r="G290" s="77" t="str">
        <f t="shared" si="118"/>
        <v/>
      </c>
      <c r="H290" s="102">
        <v>10</v>
      </c>
      <c r="I290" s="103" t="str">
        <f t="shared" si="123"/>
        <v/>
      </c>
      <c r="J290" s="104" t="s">
        <v>895</v>
      </c>
      <c r="K290" s="116">
        <f t="shared" si="117"/>
        <v>72</v>
      </c>
      <c r="L290" s="111">
        <v>90</v>
      </c>
      <c r="M290" s="99" t="str">
        <f t="shared" si="119"/>
        <v/>
      </c>
      <c r="P290" s="50">
        <v>0.3</v>
      </c>
      <c r="Q290" s="54">
        <v>4.1666666666666669E-4</v>
      </c>
      <c r="R290" s="52">
        <v>5</v>
      </c>
    </row>
    <row r="291" spans="1:18" ht="24" customHeight="1">
      <c r="A291" s="57">
        <v>278</v>
      </c>
      <c r="B291" s="58"/>
      <c r="C291" s="217">
        <v>1202</v>
      </c>
      <c r="D291" s="142" t="s">
        <v>114</v>
      </c>
      <c r="E291" s="124"/>
      <c r="F291" s="157">
        <v>6</v>
      </c>
      <c r="G291" s="77" t="str">
        <f t="shared" si="118"/>
        <v/>
      </c>
      <c r="H291" s="102">
        <v>10</v>
      </c>
      <c r="I291" s="103" t="str">
        <f t="shared" si="123"/>
        <v/>
      </c>
      <c r="J291" s="104" t="s">
        <v>895</v>
      </c>
      <c r="K291" s="116">
        <f t="shared" si="117"/>
        <v>72</v>
      </c>
      <c r="L291" s="111">
        <v>90</v>
      </c>
      <c r="M291" s="99" t="str">
        <f t="shared" si="119"/>
        <v/>
      </c>
      <c r="P291" s="50">
        <v>0.3</v>
      </c>
      <c r="Q291" s="54">
        <v>4.1666666666666669E-4</v>
      </c>
      <c r="R291" s="52">
        <v>5</v>
      </c>
    </row>
    <row r="292" spans="1:18" ht="24" customHeight="1">
      <c r="A292" s="57">
        <v>279</v>
      </c>
      <c r="B292" s="58"/>
      <c r="C292" s="217">
        <v>1203</v>
      </c>
      <c r="D292" s="142" t="s">
        <v>115</v>
      </c>
      <c r="E292" s="124"/>
      <c r="F292" s="157">
        <v>6</v>
      </c>
      <c r="G292" s="77" t="str">
        <f t="shared" si="118"/>
        <v/>
      </c>
      <c r="H292" s="102">
        <v>10</v>
      </c>
      <c r="I292" s="103" t="str">
        <f t="shared" si="123"/>
        <v/>
      </c>
      <c r="J292" s="104" t="s">
        <v>895</v>
      </c>
      <c r="K292" s="116">
        <f t="shared" si="117"/>
        <v>72</v>
      </c>
      <c r="L292" s="111">
        <v>90</v>
      </c>
      <c r="M292" s="99" t="str">
        <f t="shared" si="119"/>
        <v/>
      </c>
      <c r="P292" s="50">
        <v>0.3</v>
      </c>
      <c r="Q292" s="54">
        <v>4.1666666666666669E-4</v>
      </c>
      <c r="R292" s="52">
        <v>5</v>
      </c>
    </row>
    <row r="293" spans="1:18" ht="24" customHeight="1">
      <c r="A293" s="57">
        <v>280</v>
      </c>
      <c r="B293" s="58"/>
      <c r="C293" s="217">
        <v>1204</v>
      </c>
      <c r="D293" s="142" t="s">
        <v>116</v>
      </c>
      <c r="E293" s="124"/>
      <c r="F293" s="157">
        <v>6</v>
      </c>
      <c r="G293" s="77" t="str">
        <f t="shared" si="118"/>
        <v/>
      </c>
      <c r="H293" s="102">
        <v>10</v>
      </c>
      <c r="I293" s="103" t="str">
        <f t="shared" si="123"/>
        <v/>
      </c>
      <c r="J293" s="104" t="s">
        <v>895</v>
      </c>
      <c r="K293" s="116">
        <f t="shared" si="117"/>
        <v>72</v>
      </c>
      <c r="L293" s="111">
        <v>90</v>
      </c>
      <c r="M293" s="99" t="str">
        <f t="shared" si="119"/>
        <v/>
      </c>
      <c r="P293" s="50">
        <v>0.3</v>
      </c>
      <c r="Q293" s="54">
        <v>4.1666666666666669E-4</v>
      </c>
      <c r="R293" s="52">
        <v>5</v>
      </c>
    </row>
    <row r="294" spans="1:18" ht="24" customHeight="1">
      <c r="A294" s="57">
        <v>281</v>
      </c>
      <c r="B294" s="58"/>
      <c r="C294" s="217">
        <v>230</v>
      </c>
      <c r="D294" s="234" t="s">
        <v>117</v>
      </c>
      <c r="E294" s="124"/>
      <c r="F294" s="157">
        <v>12</v>
      </c>
      <c r="G294" s="77" t="str">
        <f t="shared" si="118"/>
        <v/>
      </c>
      <c r="H294" s="102">
        <v>27</v>
      </c>
      <c r="I294" s="103" t="str">
        <f t="shared" si="123"/>
        <v/>
      </c>
      <c r="J294" s="104" t="s">
        <v>895</v>
      </c>
      <c r="K294" s="116">
        <f t="shared" si="117"/>
        <v>40</v>
      </c>
      <c r="L294" s="111">
        <v>50</v>
      </c>
      <c r="M294" s="99" t="str">
        <f t="shared" si="119"/>
        <v/>
      </c>
      <c r="P294" s="50">
        <v>0.04</v>
      </c>
      <c r="Q294" s="54">
        <v>7.7160493827160492E-5</v>
      </c>
      <c r="R294" s="52">
        <v>6</v>
      </c>
    </row>
    <row r="295" spans="1:18" ht="24" customHeight="1">
      <c r="A295" s="57">
        <v>282</v>
      </c>
      <c r="B295" s="58"/>
      <c r="C295" s="217">
        <v>229</v>
      </c>
      <c r="D295" s="143" t="s">
        <v>851</v>
      </c>
      <c r="E295" s="124"/>
      <c r="F295" s="157">
        <v>12</v>
      </c>
      <c r="G295" s="77" t="str">
        <f t="shared" si="118"/>
        <v/>
      </c>
      <c r="H295" s="102">
        <v>27</v>
      </c>
      <c r="I295" s="103" t="str">
        <f t="shared" si="123"/>
        <v/>
      </c>
      <c r="J295" s="104" t="s">
        <v>895</v>
      </c>
      <c r="K295" s="116">
        <f t="shared" si="117"/>
        <v>40</v>
      </c>
      <c r="L295" s="111">
        <v>50</v>
      </c>
      <c r="M295" s="99" t="str">
        <f t="shared" si="119"/>
        <v/>
      </c>
      <c r="P295" s="50">
        <v>0.04</v>
      </c>
      <c r="Q295" s="54">
        <v>7.7160493827160492E-5</v>
      </c>
      <c r="R295" s="52">
        <v>6</v>
      </c>
    </row>
    <row r="296" spans="1:18" ht="24" customHeight="1">
      <c r="A296" s="57">
        <v>283</v>
      </c>
      <c r="B296" s="58"/>
      <c r="C296" s="217">
        <v>231</v>
      </c>
      <c r="D296" s="143" t="s">
        <v>1009</v>
      </c>
      <c r="E296" s="124"/>
      <c r="F296" s="157">
        <v>12</v>
      </c>
      <c r="G296" s="77" t="str">
        <f t="shared" ref="G296" si="124">IF(E296="","",E296*F296)</f>
        <v/>
      </c>
      <c r="H296" s="102">
        <v>27</v>
      </c>
      <c r="I296" s="103" t="str">
        <f t="shared" ref="I296" si="125">IF(E296="","",E296/H296)</f>
        <v/>
      </c>
      <c r="J296" s="104" t="s">
        <v>895</v>
      </c>
      <c r="K296" s="116">
        <f t="shared" ref="K296" si="126">L296*(1+K$9)</f>
        <v>40</v>
      </c>
      <c r="L296" s="111">
        <v>50</v>
      </c>
      <c r="M296" s="99" t="str">
        <f t="shared" ref="M296" si="127">IF(E296="","",G296*K296)</f>
        <v/>
      </c>
      <c r="P296" s="50">
        <v>0.04</v>
      </c>
      <c r="Q296" s="54">
        <v>7.7160493827160492E-5</v>
      </c>
      <c r="R296" s="52">
        <v>6</v>
      </c>
    </row>
    <row r="297" spans="1:18" ht="24" customHeight="1">
      <c r="A297" s="57">
        <v>284</v>
      </c>
      <c r="B297" s="58"/>
      <c r="C297" s="217">
        <v>254</v>
      </c>
      <c r="D297" s="143" t="s">
        <v>118</v>
      </c>
      <c r="E297" s="124"/>
      <c r="F297" s="157">
        <v>12</v>
      </c>
      <c r="G297" s="77" t="str">
        <f t="shared" si="118"/>
        <v/>
      </c>
      <c r="H297" s="102">
        <v>27</v>
      </c>
      <c r="I297" s="103" t="str">
        <f t="shared" si="123"/>
        <v/>
      </c>
      <c r="J297" s="104" t="s">
        <v>895</v>
      </c>
      <c r="K297" s="116">
        <f t="shared" si="117"/>
        <v>40</v>
      </c>
      <c r="L297" s="111">
        <v>50</v>
      </c>
      <c r="M297" s="99" t="str">
        <f t="shared" si="119"/>
        <v/>
      </c>
      <c r="P297" s="50">
        <v>0.04</v>
      </c>
      <c r="Q297" s="54">
        <v>7.7160493827160492E-5</v>
      </c>
      <c r="R297" s="52">
        <v>6</v>
      </c>
    </row>
    <row r="298" spans="1:18" ht="24" customHeight="1">
      <c r="A298" s="57">
        <v>285</v>
      </c>
      <c r="B298" s="58"/>
      <c r="C298" s="217">
        <v>232</v>
      </c>
      <c r="D298" s="143" t="s">
        <v>119</v>
      </c>
      <c r="E298" s="124"/>
      <c r="F298" s="157">
        <v>12</v>
      </c>
      <c r="G298" s="77" t="str">
        <f t="shared" si="118"/>
        <v/>
      </c>
      <c r="H298" s="102">
        <v>27</v>
      </c>
      <c r="I298" s="103" t="str">
        <f t="shared" si="123"/>
        <v/>
      </c>
      <c r="J298" s="104" t="s">
        <v>895</v>
      </c>
      <c r="K298" s="116">
        <f t="shared" si="117"/>
        <v>40</v>
      </c>
      <c r="L298" s="111">
        <v>50</v>
      </c>
      <c r="M298" s="99" t="str">
        <f t="shared" si="119"/>
        <v/>
      </c>
      <c r="P298" s="50">
        <v>0.04</v>
      </c>
      <c r="Q298" s="54">
        <v>7.7160493827160492E-5</v>
      </c>
      <c r="R298" s="52">
        <v>6</v>
      </c>
    </row>
    <row r="299" spans="1:18" ht="24" customHeight="1">
      <c r="A299" s="57">
        <v>286</v>
      </c>
      <c r="B299" s="58"/>
      <c r="C299" s="217">
        <v>217</v>
      </c>
      <c r="D299" s="143" t="s">
        <v>120</v>
      </c>
      <c r="E299" s="124"/>
      <c r="F299" s="157">
        <v>12</v>
      </c>
      <c r="G299" s="77" t="str">
        <f t="shared" si="118"/>
        <v/>
      </c>
      <c r="H299" s="102">
        <v>27</v>
      </c>
      <c r="I299" s="103" t="str">
        <f t="shared" si="123"/>
        <v/>
      </c>
      <c r="J299" s="104" t="s">
        <v>895</v>
      </c>
      <c r="K299" s="116">
        <f t="shared" si="117"/>
        <v>40</v>
      </c>
      <c r="L299" s="111">
        <v>50</v>
      </c>
      <c r="M299" s="99" t="str">
        <f t="shared" si="119"/>
        <v/>
      </c>
      <c r="P299" s="50">
        <v>0.04</v>
      </c>
      <c r="Q299" s="54">
        <v>7.7160493827160492E-5</v>
      </c>
      <c r="R299" s="52">
        <v>6</v>
      </c>
    </row>
    <row r="300" spans="1:18" ht="24" customHeight="1">
      <c r="A300" s="57">
        <v>287</v>
      </c>
      <c r="B300" s="58"/>
      <c r="C300" s="217">
        <v>233</v>
      </c>
      <c r="D300" s="143" t="s">
        <v>121</v>
      </c>
      <c r="E300" s="124"/>
      <c r="F300" s="157">
        <v>12</v>
      </c>
      <c r="G300" s="77" t="str">
        <f t="shared" si="118"/>
        <v/>
      </c>
      <c r="H300" s="102">
        <v>27</v>
      </c>
      <c r="I300" s="103" t="str">
        <f t="shared" si="123"/>
        <v/>
      </c>
      <c r="J300" s="104" t="s">
        <v>895</v>
      </c>
      <c r="K300" s="116">
        <f t="shared" si="117"/>
        <v>40</v>
      </c>
      <c r="L300" s="111">
        <v>50</v>
      </c>
      <c r="M300" s="99" t="str">
        <f t="shared" si="119"/>
        <v/>
      </c>
      <c r="P300" s="50">
        <v>0.04</v>
      </c>
      <c r="Q300" s="54">
        <v>7.7160493827160492E-5</v>
      </c>
      <c r="R300" s="52">
        <v>6</v>
      </c>
    </row>
    <row r="301" spans="1:18" ht="24" customHeight="1">
      <c r="A301" s="57">
        <v>288</v>
      </c>
      <c r="B301" s="58"/>
      <c r="C301" s="217">
        <v>234</v>
      </c>
      <c r="D301" s="143" t="s">
        <v>122</v>
      </c>
      <c r="E301" s="124"/>
      <c r="F301" s="157">
        <v>12</v>
      </c>
      <c r="G301" s="77" t="str">
        <f t="shared" si="118"/>
        <v/>
      </c>
      <c r="H301" s="102">
        <v>27</v>
      </c>
      <c r="I301" s="103" t="str">
        <f t="shared" si="123"/>
        <v/>
      </c>
      <c r="J301" s="104" t="s">
        <v>895</v>
      </c>
      <c r="K301" s="116">
        <f t="shared" si="117"/>
        <v>40</v>
      </c>
      <c r="L301" s="111">
        <v>50</v>
      </c>
      <c r="M301" s="99" t="str">
        <f t="shared" si="119"/>
        <v/>
      </c>
      <c r="P301" s="50">
        <v>0.04</v>
      </c>
      <c r="Q301" s="54">
        <v>7.7160493827160492E-5</v>
      </c>
      <c r="R301" s="52">
        <v>6</v>
      </c>
    </row>
    <row r="302" spans="1:18" ht="24" customHeight="1">
      <c r="A302" s="57">
        <v>289</v>
      </c>
      <c r="B302" s="58"/>
      <c r="C302" s="217">
        <v>235</v>
      </c>
      <c r="D302" s="143" t="s">
        <v>927</v>
      </c>
      <c r="E302" s="124"/>
      <c r="F302" s="157">
        <v>12</v>
      </c>
      <c r="G302" s="77" t="str">
        <f t="shared" ref="G302" si="128">IF(E302="","",E302*F302)</f>
        <v/>
      </c>
      <c r="H302" s="102">
        <v>27</v>
      </c>
      <c r="I302" s="103" t="str">
        <f t="shared" ref="I302" si="129">IF(E302="","",E302/H302)</f>
        <v/>
      </c>
      <c r="J302" s="104" t="s">
        <v>895</v>
      </c>
      <c r="K302" s="116">
        <f t="shared" ref="K302" si="130">L302*(1+K$9)</f>
        <v>40</v>
      </c>
      <c r="L302" s="111">
        <v>50</v>
      </c>
      <c r="M302" s="99" t="str">
        <f t="shared" ref="M302" si="131">IF(E302="","",G302*K302)</f>
        <v/>
      </c>
      <c r="P302" s="50">
        <v>0.04</v>
      </c>
      <c r="Q302" s="54">
        <v>7.7160493827160492E-5</v>
      </c>
      <c r="R302" s="52">
        <v>6</v>
      </c>
    </row>
    <row r="303" spans="1:18" ht="24" customHeight="1">
      <c r="A303" s="57">
        <v>290</v>
      </c>
      <c r="B303" s="58"/>
      <c r="C303" s="217">
        <v>236</v>
      </c>
      <c r="D303" s="143" t="s">
        <v>123</v>
      </c>
      <c r="E303" s="124"/>
      <c r="F303" s="157">
        <v>12</v>
      </c>
      <c r="G303" s="77" t="str">
        <f t="shared" si="118"/>
        <v/>
      </c>
      <c r="H303" s="102">
        <v>27</v>
      </c>
      <c r="I303" s="103" t="str">
        <f t="shared" si="123"/>
        <v/>
      </c>
      <c r="J303" s="104" t="s">
        <v>895</v>
      </c>
      <c r="K303" s="116">
        <f t="shared" si="117"/>
        <v>40</v>
      </c>
      <c r="L303" s="111">
        <v>50</v>
      </c>
      <c r="M303" s="99" t="str">
        <f t="shared" si="119"/>
        <v/>
      </c>
      <c r="P303" s="50">
        <v>0.04</v>
      </c>
      <c r="Q303" s="54">
        <v>7.7160493827160492E-5</v>
      </c>
      <c r="R303" s="52">
        <v>6</v>
      </c>
    </row>
    <row r="304" spans="1:18" ht="24" customHeight="1">
      <c r="A304" s="57">
        <v>291</v>
      </c>
      <c r="B304" s="58"/>
      <c r="C304" s="217">
        <v>237</v>
      </c>
      <c r="D304" s="143" t="s">
        <v>124</v>
      </c>
      <c r="E304" s="124"/>
      <c r="F304" s="157">
        <v>12</v>
      </c>
      <c r="G304" s="77" t="str">
        <f t="shared" si="118"/>
        <v/>
      </c>
      <c r="H304" s="102">
        <v>27</v>
      </c>
      <c r="I304" s="103" t="str">
        <f t="shared" si="123"/>
        <v/>
      </c>
      <c r="J304" s="104" t="s">
        <v>895</v>
      </c>
      <c r="K304" s="116">
        <f t="shared" si="117"/>
        <v>40</v>
      </c>
      <c r="L304" s="111">
        <v>50</v>
      </c>
      <c r="M304" s="99" t="str">
        <f t="shared" si="119"/>
        <v/>
      </c>
      <c r="P304" s="50">
        <v>0.04</v>
      </c>
      <c r="Q304" s="54">
        <v>7.7160493827160492E-5</v>
      </c>
      <c r="R304" s="52">
        <v>6</v>
      </c>
    </row>
    <row r="305" spans="1:18" ht="24" customHeight="1">
      <c r="A305" s="57">
        <v>292</v>
      </c>
      <c r="B305" s="58"/>
      <c r="C305" s="217">
        <v>238</v>
      </c>
      <c r="D305" s="143" t="s">
        <v>125</v>
      </c>
      <c r="E305" s="124"/>
      <c r="F305" s="157">
        <v>12</v>
      </c>
      <c r="G305" s="77" t="str">
        <f t="shared" si="118"/>
        <v/>
      </c>
      <c r="H305" s="102">
        <v>27</v>
      </c>
      <c r="I305" s="103" t="str">
        <f t="shared" si="123"/>
        <v/>
      </c>
      <c r="J305" s="104" t="s">
        <v>895</v>
      </c>
      <c r="K305" s="116">
        <f t="shared" si="117"/>
        <v>40</v>
      </c>
      <c r="L305" s="111">
        <v>50</v>
      </c>
      <c r="M305" s="99" t="str">
        <f t="shared" si="119"/>
        <v/>
      </c>
      <c r="P305" s="50">
        <v>0.04</v>
      </c>
      <c r="Q305" s="54">
        <v>7.7160493827160492E-5</v>
      </c>
      <c r="R305" s="52">
        <v>6</v>
      </c>
    </row>
    <row r="306" spans="1:18" ht="24" customHeight="1">
      <c r="A306" s="57">
        <v>293</v>
      </c>
      <c r="B306" s="58"/>
      <c r="C306" s="217">
        <v>241</v>
      </c>
      <c r="D306" s="143" t="s">
        <v>126</v>
      </c>
      <c r="E306" s="124"/>
      <c r="F306" s="157">
        <v>12</v>
      </c>
      <c r="G306" s="77" t="str">
        <f t="shared" si="118"/>
        <v/>
      </c>
      <c r="H306" s="102">
        <v>27</v>
      </c>
      <c r="I306" s="103" t="str">
        <f t="shared" si="123"/>
        <v/>
      </c>
      <c r="J306" s="104" t="s">
        <v>895</v>
      </c>
      <c r="K306" s="116">
        <f t="shared" si="117"/>
        <v>40</v>
      </c>
      <c r="L306" s="111">
        <v>50</v>
      </c>
      <c r="M306" s="99" t="str">
        <f t="shared" si="119"/>
        <v/>
      </c>
      <c r="P306" s="50">
        <v>0.04</v>
      </c>
      <c r="Q306" s="54">
        <v>7.7160493827160492E-5</v>
      </c>
      <c r="R306" s="52">
        <v>6</v>
      </c>
    </row>
    <row r="307" spans="1:18" ht="24" customHeight="1">
      <c r="A307" s="57">
        <v>294</v>
      </c>
      <c r="B307" s="58"/>
      <c r="C307" s="217">
        <v>272</v>
      </c>
      <c r="D307" s="143" t="s">
        <v>127</v>
      </c>
      <c r="E307" s="124"/>
      <c r="F307" s="157">
        <v>12</v>
      </c>
      <c r="G307" s="77" t="str">
        <f t="shared" si="118"/>
        <v/>
      </c>
      <c r="H307" s="102">
        <v>27</v>
      </c>
      <c r="I307" s="103" t="str">
        <f t="shared" si="123"/>
        <v/>
      </c>
      <c r="J307" s="104" t="s">
        <v>895</v>
      </c>
      <c r="K307" s="116">
        <f t="shared" si="117"/>
        <v>40</v>
      </c>
      <c r="L307" s="111">
        <v>50</v>
      </c>
      <c r="M307" s="99" t="str">
        <f t="shared" si="119"/>
        <v/>
      </c>
      <c r="P307" s="50">
        <v>0.04</v>
      </c>
      <c r="Q307" s="54">
        <v>7.7160493827160492E-5</v>
      </c>
      <c r="R307" s="52">
        <v>6</v>
      </c>
    </row>
    <row r="308" spans="1:18" ht="24" customHeight="1">
      <c r="A308" s="57">
        <v>295</v>
      </c>
      <c r="B308" s="58"/>
      <c r="C308" s="217">
        <v>244</v>
      </c>
      <c r="D308" s="143" t="s">
        <v>128</v>
      </c>
      <c r="E308" s="124"/>
      <c r="F308" s="157">
        <v>12</v>
      </c>
      <c r="G308" s="77" t="str">
        <f t="shared" si="118"/>
        <v/>
      </c>
      <c r="H308" s="102">
        <v>27</v>
      </c>
      <c r="I308" s="103" t="str">
        <f t="shared" si="123"/>
        <v/>
      </c>
      <c r="J308" s="104" t="s">
        <v>895</v>
      </c>
      <c r="K308" s="116">
        <f t="shared" si="117"/>
        <v>40</v>
      </c>
      <c r="L308" s="111">
        <v>50</v>
      </c>
      <c r="M308" s="99" t="str">
        <f t="shared" si="119"/>
        <v/>
      </c>
      <c r="P308" s="50">
        <v>0.04</v>
      </c>
      <c r="Q308" s="54">
        <v>7.7160493827160492E-5</v>
      </c>
      <c r="R308" s="52">
        <v>6</v>
      </c>
    </row>
    <row r="309" spans="1:18" ht="24" customHeight="1">
      <c r="A309" s="57">
        <v>296</v>
      </c>
      <c r="B309" s="58"/>
      <c r="C309" s="217">
        <v>247</v>
      </c>
      <c r="D309" s="143" t="s">
        <v>129</v>
      </c>
      <c r="E309" s="124"/>
      <c r="F309" s="157">
        <v>12</v>
      </c>
      <c r="G309" s="77" t="str">
        <f t="shared" si="118"/>
        <v/>
      </c>
      <c r="H309" s="102">
        <v>27</v>
      </c>
      <c r="I309" s="103" t="str">
        <f t="shared" si="123"/>
        <v/>
      </c>
      <c r="J309" s="104" t="s">
        <v>895</v>
      </c>
      <c r="K309" s="116">
        <f t="shared" si="117"/>
        <v>40</v>
      </c>
      <c r="L309" s="111">
        <v>50</v>
      </c>
      <c r="M309" s="99" t="str">
        <f t="shared" si="119"/>
        <v/>
      </c>
      <c r="P309" s="50">
        <v>0.04</v>
      </c>
      <c r="Q309" s="54">
        <v>7.7160493827160492E-5</v>
      </c>
      <c r="R309" s="52">
        <v>6</v>
      </c>
    </row>
    <row r="310" spans="1:18" ht="24" customHeight="1">
      <c r="A310" s="57">
        <v>297</v>
      </c>
      <c r="B310" s="58"/>
      <c r="C310" s="217">
        <v>249</v>
      </c>
      <c r="D310" s="143" t="s">
        <v>130</v>
      </c>
      <c r="E310" s="124"/>
      <c r="F310" s="157">
        <v>12</v>
      </c>
      <c r="G310" s="77" t="str">
        <f t="shared" si="118"/>
        <v/>
      </c>
      <c r="H310" s="102">
        <v>27</v>
      </c>
      <c r="I310" s="103" t="str">
        <f t="shared" si="123"/>
        <v/>
      </c>
      <c r="J310" s="104" t="s">
        <v>895</v>
      </c>
      <c r="K310" s="116">
        <f t="shared" si="117"/>
        <v>40</v>
      </c>
      <c r="L310" s="111">
        <v>50</v>
      </c>
      <c r="M310" s="99" t="str">
        <f t="shared" si="119"/>
        <v/>
      </c>
      <c r="P310" s="50">
        <v>0.04</v>
      </c>
      <c r="Q310" s="54">
        <v>7.7160493827160492E-5</v>
      </c>
      <c r="R310" s="52">
        <v>6</v>
      </c>
    </row>
    <row r="311" spans="1:18" ht="24" customHeight="1">
      <c r="A311" s="57">
        <v>298</v>
      </c>
      <c r="B311" s="58"/>
      <c r="C311" s="217">
        <v>250</v>
      </c>
      <c r="D311" s="143" t="s">
        <v>131</v>
      </c>
      <c r="E311" s="124"/>
      <c r="F311" s="157">
        <v>12</v>
      </c>
      <c r="G311" s="77" t="str">
        <f t="shared" si="118"/>
        <v/>
      </c>
      <c r="H311" s="102">
        <v>27</v>
      </c>
      <c r="I311" s="103" t="str">
        <f t="shared" si="123"/>
        <v/>
      </c>
      <c r="J311" s="104" t="s">
        <v>895</v>
      </c>
      <c r="K311" s="116">
        <f t="shared" si="117"/>
        <v>40</v>
      </c>
      <c r="L311" s="111">
        <v>50</v>
      </c>
      <c r="M311" s="99" t="str">
        <f t="shared" si="119"/>
        <v/>
      </c>
      <c r="P311" s="50">
        <v>0.04</v>
      </c>
      <c r="Q311" s="54">
        <v>7.7160493827160492E-5</v>
      </c>
      <c r="R311" s="52">
        <v>6</v>
      </c>
    </row>
    <row r="312" spans="1:18" ht="24" customHeight="1">
      <c r="A312" s="57">
        <v>299</v>
      </c>
      <c r="B312" s="58"/>
      <c r="C312" s="217">
        <v>251</v>
      </c>
      <c r="D312" s="143" t="s">
        <v>132</v>
      </c>
      <c r="E312" s="124"/>
      <c r="F312" s="157">
        <v>12</v>
      </c>
      <c r="G312" s="77" t="str">
        <f t="shared" si="118"/>
        <v/>
      </c>
      <c r="H312" s="102">
        <v>27</v>
      </c>
      <c r="I312" s="103" t="str">
        <f t="shared" si="123"/>
        <v/>
      </c>
      <c r="J312" s="104" t="s">
        <v>895</v>
      </c>
      <c r="K312" s="116">
        <f t="shared" si="117"/>
        <v>40</v>
      </c>
      <c r="L312" s="111">
        <v>50</v>
      </c>
      <c r="M312" s="99" t="str">
        <f t="shared" si="119"/>
        <v/>
      </c>
      <c r="P312" s="50">
        <v>0.04</v>
      </c>
      <c r="Q312" s="54">
        <v>7.7160493827160492E-5</v>
      </c>
      <c r="R312" s="52">
        <v>6</v>
      </c>
    </row>
    <row r="313" spans="1:18" ht="24" customHeight="1">
      <c r="A313" s="57">
        <v>300</v>
      </c>
      <c r="B313" s="58"/>
      <c r="C313" s="217">
        <v>252</v>
      </c>
      <c r="D313" s="143" t="s">
        <v>133</v>
      </c>
      <c r="E313" s="124"/>
      <c r="F313" s="157">
        <v>12</v>
      </c>
      <c r="G313" s="77" t="str">
        <f t="shared" si="118"/>
        <v/>
      </c>
      <c r="H313" s="102">
        <v>27</v>
      </c>
      <c r="I313" s="103" t="str">
        <f t="shared" si="123"/>
        <v/>
      </c>
      <c r="J313" s="104" t="s">
        <v>895</v>
      </c>
      <c r="K313" s="116">
        <f t="shared" si="117"/>
        <v>40</v>
      </c>
      <c r="L313" s="111">
        <v>50</v>
      </c>
      <c r="M313" s="99" t="str">
        <f t="shared" si="119"/>
        <v/>
      </c>
      <c r="P313" s="50">
        <v>0.04</v>
      </c>
      <c r="Q313" s="54">
        <v>7.7160493827160492E-5</v>
      </c>
      <c r="R313" s="52">
        <v>6</v>
      </c>
    </row>
    <row r="314" spans="1:18" ht="24" customHeight="1">
      <c r="A314" s="57">
        <v>301</v>
      </c>
      <c r="B314" s="58"/>
      <c r="C314" s="217">
        <v>1164</v>
      </c>
      <c r="D314" s="144" t="s">
        <v>134</v>
      </c>
      <c r="E314" s="124"/>
      <c r="F314" s="157">
        <v>8</v>
      </c>
      <c r="G314" s="77" t="str">
        <f t="shared" si="118"/>
        <v/>
      </c>
      <c r="H314" s="102">
        <v>20</v>
      </c>
      <c r="I314" s="103" t="str">
        <f t="shared" si="123"/>
        <v/>
      </c>
      <c r="J314" s="104" t="s">
        <v>895</v>
      </c>
      <c r="K314" s="117">
        <f t="shared" si="117"/>
        <v>68</v>
      </c>
      <c r="L314" s="112">
        <v>85</v>
      </c>
      <c r="M314" s="99" t="str">
        <f t="shared" si="119"/>
        <v/>
      </c>
      <c r="P314" s="50">
        <v>6.5000000000000002E-2</v>
      </c>
      <c r="Q314" s="54">
        <v>3.1250000000000001E-4</v>
      </c>
      <c r="R314" s="52">
        <v>6</v>
      </c>
    </row>
    <row r="315" spans="1:18" ht="24" customHeight="1">
      <c r="A315" s="57">
        <v>302</v>
      </c>
      <c r="B315" s="58"/>
      <c r="C315" s="217">
        <v>1161</v>
      </c>
      <c r="D315" s="144" t="s">
        <v>996</v>
      </c>
      <c r="E315" s="124"/>
      <c r="F315" s="157">
        <v>8</v>
      </c>
      <c r="G315" s="77" t="str">
        <f t="shared" ref="G315" si="132">IF(E315="","",E315*F315)</f>
        <v/>
      </c>
      <c r="H315" s="102">
        <v>20</v>
      </c>
      <c r="I315" s="103" t="str">
        <f t="shared" ref="I315" si="133">IF(E315="","",E315/H315)</f>
        <v/>
      </c>
      <c r="J315" s="104" t="s">
        <v>895</v>
      </c>
      <c r="K315" s="117">
        <f t="shared" ref="K315" si="134">L315*(1+K$9)</f>
        <v>68</v>
      </c>
      <c r="L315" s="112">
        <v>85</v>
      </c>
      <c r="M315" s="99" t="str">
        <f t="shared" ref="M315" si="135">IF(E315="","",G315*K315)</f>
        <v/>
      </c>
      <c r="P315" s="50">
        <v>6.5000000000000002E-2</v>
      </c>
      <c r="Q315" s="54">
        <v>3.1250000000000001E-4</v>
      </c>
      <c r="R315" s="52">
        <v>6</v>
      </c>
    </row>
    <row r="316" spans="1:18" ht="24" customHeight="1">
      <c r="A316" s="57">
        <v>303</v>
      </c>
      <c r="B316" s="58"/>
      <c r="C316" s="217">
        <v>1165</v>
      </c>
      <c r="D316" s="144" t="s">
        <v>1010</v>
      </c>
      <c r="E316" s="124"/>
      <c r="F316" s="157">
        <v>8</v>
      </c>
      <c r="G316" s="77" t="str">
        <f t="shared" ref="G316" si="136">IF(E316="","",E316*F316)</f>
        <v/>
      </c>
      <c r="H316" s="102">
        <v>20</v>
      </c>
      <c r="I316" s="103" t="str">
        <f t="shared" ref="I316" si="137">IF(E316="","",E316/H316)</f>
        <v/>
      </c>
      <c r="J316" s="104" t="s">
        <v>895</v>
      </c>
      <c r="K316" s="117">
        <f t="shared" ref="K316" si="138">L316*(1+K$9)</f>
        <v>68</v>
      </c>
      <c r="L316" s="112">
        <v>85</v>
      </c>
      <c r="M316" s="99" t="str">
        <f t="shared" ref="M316" si="139">IF(E316="","",G316*K316)</f>
        <v/>
      </c>
      <c r="P316" s="50">
        <v>6.5000000000000002E-2</v>
      </c>
      <c r="Q316" s="54">
        <v>3.1250000000000001E-4</v>
      </c>
      <c r="R316" s="52">
        <v>6</v>
      </c>
    </row>
    <row r="317" spans="1:18" ht="24" customHeight="1">
      <c r="A317" s="57">
        <v>304</v>
      </c>
      <c r="B317" s="58"/>
      <c r="C317" s="217">
        <v>918</v>
      </c>
      <c r="D317" s="144" t="s">
        <v>135</v>
      </c>
      <c r="E317" s="124"/>
      <c r="F317" s="157">
        <v>8</v>
      </c>
      <c r="G317" s="77" t="str">
        <f t="shared" si="118"/>
        <v/>
      </c>
      <c r="H317" s="102">
        <v>20</v>
      </c>
      <c r="I317" s="103" t="str">
        <f t="shared" si="123"/>
        <v/>
      </c>
      <c r="J317" s="104" t="s">
        <v>895</v>
      </c>
      <c r="K317" s="117">
        <f t="shared" si="117"/>
        <v>68</v>
      </c>
      <c r="L317" s="112">
        <v>85</v>
      </c>
      <c r="M317" s="99" t="str">
        <f t="shared" si="119"/>
        <v/>
      </c>
      <c r="P317" s="50">
        <v>6.5000000000000002E-2</v>
      </c>
      <c r="Q317" s="54">
        <v>3.1250000000000001E-4</v>
      </c>
      <c r="R317" s="52">
        <v>6</v>
      </c>
    </row>
    <row r="318" spans="1:18" ht="24" customHeight="1">
      <c r="A318" s="57">
        <v>305</v>
      </c>
      <c r="B318" s="58"/>
      <c r="C318" s="217">
        <v>1167</v>
      </c>
      <c r="D318" s="144" t="s">
        <v>136</v>
      </c>
      <c r="E318" s="124"/>
      <c r="F318" s="157">
        <v>8</v>
      </c>
      <c r="G318" s="77" t="str">
        <f t="shared" si="118"/>
        <v/>
      </c>
      <c r="H318" s="102">
        <v>20</v>
      </c>
      <c r="I318" s="103" t="str">
        <f t="shared" si="123"/>
        <v/>
      </c>
      <c r="J318" s="104" t="s">
        <v>895</v>
      </c>
      <c r="K318" s="117">
        <f t="shared" si="117"/>
        <v>68</v>
      </c>
      <c r="L318" s="112">
        <v>85</v>
      </c>
      <c r="M318" s="99" t="str">
        <f t="shared" si="119"/>
        <v/>
      </c>
      <c r="P318" s="50">
        <v>6.5000000000000002E-2</v>
      </c>
      <c r="Q318" s="54">
        <v>3.1250000000000001E-4</v>
      </c>
      <c r="R318" s="52">
        <v>6</v>
      </c>
    </row>
    <row r="319" spans="1:18" ht="24" customHeight="1">
      <c r="A319" s="57">
        <v>306</v>
      </c>
      <c r="B319" s="58"/>
      <c r="C319" s="217">
        <v>1169</v>
      </c>
      <c r="D319" s="144" t="s">
        <v>137</v>
      </c>
      <c r="E319" s="124"/>
      <c r="F319" s="157">
        <v>8</v>
      </c>
      <c r="G319" s="77" t="str">
        <f t="shared" si="118"/>
        <v/>
      </c>
      <c r="H319" s="102">
        <v>20</v>
      </c>
      <c r="I319" s="103" t="str">
        <f t="shared" si="123"/>
        <v/>
      </c>
      <c r="J319" s="104" t="s">
        <v>895</v>
      </c>
      <c r="K319" s="117">
        <f t="shared" si="117"/>
        <v>68</v>
      </c>
      <c r="L319" s="112">
        <v>85</v>
      </c>
      <c r="M319" s="99" t="str">
        <f t="shared" si="119"/>
        <v/>
      </c>
      <c r="P319" s="50">
        <v>6.5000000000000002E-2</v>
      </c>
      <c r="Q319" s="54">
        <v>3.1250000000000001E-4</v>
      </c>
      <c r="R319" s="52">
        <v>6</v>
      </c>
    </row>
    <row r="320" spans="1:18" ht="24" customHeight="1">
      <c r="A320" s="57">
        <v>307</v>
      </c>
      <c r="B320" s="58"/>
      <c r="C320" s="217">
        <v>1172</v>
      </c>
      <c r="D320" s="144" t="s">
        <v>138</v>
      </c>
      <c r="E320" s="124"/>
      <c r="F320" s="157">
        <v>8</v>
      </c>
      <c r="G320" s="77" t="str">
        <f t="shared" si="118"/>
        <v/>
      </c>
      <c r="H320" s="102">
        <v>20</v>
      </c>
      <c r="I320" s="103" t="str">
        <f t="shared" si="123"/>
        <v/>
      </c>
      <c r="J320" s="104" t="s">
        <v>895</v>
      </c>
      <c r="K320" s="117">
        <f t="shared" si="117"/>
        <v>68</v>
      </c>
      <c r="L320" s="112">
        <v>85</v>
      </c>
      <c r="M320" s="99" t="str">
        <f t="shared" si="119"/>
        <v/>
      </c>
      <c r="P320" s="50">
        <v>6.5000000000000002E-2</v>
      </c>
      <c r="Q320" s="54">
        <v>3.1250000000000001E-4</v>
      </c>
      <c r="R320" s="52">
        <v>6</v>
      </c>
    </row>
    <row r="321" spans="1:18" ht="24" customHeight="1">
      <c r="A321" s="57">
        <v>308</v>
      </c>
      <c r="B321" s="58"/>
      <c r="C321" s="217">
        <v>1173</v>
      </c>
      <c r="D321" s="144" t="s">
        <v>139</v>
      </c>
      <c r="E321" s="124"/>
      <c r="F321" s="157">
        <v>8</v>
      </c>
      <c r="G321" s="77" t="str">
        <f t="shared" si="118"/>
        <v/>
      </c>
      <c r="H321" s="102">
        <v>20</v>
      </c>
      <c r="I321" s="103" t="str">
        <f t="shared" si="123"/>
        <v/>
      </c>
      <c r="J321" s="104" t="s">
        <v>895</v>
      </c>
      <c r="K321" s="117">
        <f t="shared" si="117"/>
        <v>68</v>
      </c>
      <c r="L321" s="112">
        <v>85</v>
      </c>
      <c r="M321" s="99" t="str">
        <f t="shared" si="119"/>
        <v/>
      </c>
      <c r="P321" s="50">
        <v>6.5000000000000002E-2</v>
      </c>
      <c r="Q321" s="54">
        <v>3.1250000000000001E-4</v>
      </c>
      <c r="R321" s="52">
        <v>6</v>
      </c>
    </row>
    <row r="322" spans="1:18" ht="24" customHeight="1">
      <c r="A322" s="57">
        <v>309</v>
      </c>
      <c r="B322" s="58"/>
      <c r="C322" s="217">
        <v>1174</v>
      </c>
      <c r="D322" s="144" t="s">
        <v>928</v>
      </c>
      <c r="E322" s="124"/>
      <c r="F322" s="157">
        <v>8</v>
      </c>
      <c r="G322" s="77" t="str">
        <f t="shared" ref="G322" si="140">IF(E322="","",E322*F322)</f>
        <v/>
      </c>
      <c r="H322" s="102">
        <v>20</v>
      </c>
      <c r="I322" s="103" t="str">
        <f t="shared" ref="I322" si="141">IF(E322="","",E322/H322)</f>
        <v/>
      </c>
      <c r="J322" s="104" t="s">
        <v>895</v>
      </c>
      <c r="K322" s="117">
        <f t="shared" ref="K322" si="142">L322*(1+K$9)</f>
        <v>68</v>
      </c>
      <c r="L322" s="112">
        <v>85</v>
      </c>
      <c r="M322" s="99" t="str">
        <f t="shared" ref="M322" si="143">IF(E322="","",G322*K322)</f>
        <v/>
      </c>
      <c r="P322" s="50">
        <v>6.5000000000000002E-2</v>
      </c>
      <c r="Q322" s="54">
        <v>3.1250000000000001E-4</v>
      </c>
      <c r="R322" s="52">
        <v>6</v>
      </c>
    </row>
    <row r="323" spans="1:18" ht="24" customHeight="1">
      <c r="A323" s="57">
        <v>310</v>
      </c>
      <c r="B323" s="58"/>
      <c r="C323" s="217">
        <v>1175</v>
      </c>
      <c r="D323" s="144" t="s">
        <v>140</v>
      </c>
      <c r="E323" s="124"/>
      <c r="F323" s="157">
        <v>8</v>
      </c>
      <c r="G323" s="77" t="str">
        <f t="shared" si="118"/>
        <v/>
      </c>
      <c r="H323" s="102">
        <v>20</v>
      </c>
      <c r="I323" s="103" t="str">
        <f t="shared" si="123"/>
        <v/>
      </c>
      <c r="J323" s="104" t="s">
        <v>895</v>
      </c>
      <c r="K323" s="117">
        <f t="shared" si="117"/>
        <v>68</v>
      </c>
      <c r="L323" s="112">
        <v>85</v>
      </c>
      <c r="M323" s="99" t="str">
        <f t="shared" si="119"/>
        <v/>
      </c>
      <c r="P323" s="50">
        <v>6.5000000000000002E-2</v>
      </c>
      <c r="Q323" s="54">
        <v>3.1250000000000001E-4</v>
      </c>
      <c r="R323" s="52">
        <v>6</v>
      </c>
    </row>
    <row r="324" spans="1:18" ht="24" customHeight="1">
      <c r="A324" s="57">
        <v>311</v>
      </c>
      <c r="B324" s="58"/>
      <c r="C324" s="217">
        <v>1177</v>
      </c>
      <c r="D324" s="144" t="s">
        <v>141</v>
      </c>
      <c r="E324" s="124"/>
      <c r="F324" s="157">
        <v>8</v>
      </c>
      <c r="G324" s="77" t="str">
        <f t="shared" si="118"/>
        <v/>
      </c>
      <c r="H324" s="102">
        <v>20</v>
      </c>
      <c r="I324" s="103" t="str">
        <f t="shared" si="123"/>
        <v/>
      </c>
      <c r="J324" s="104" t="s">
        <v>895</v>
      </c>
      <c r="K324" s="117">
        <f t="shared" si="117"/>
        <v>68</v>
      </c>
      <c r="L324" s="112">
        <v>85</v>
      </c>
      <c r="M324" s="99" t="str">
        <f t="shared" si="119"/>
        <v/>
      </c>
      <c r="P324" s="50">
        <v>6.5000000000000002E-2</v>
      </c>
      <c r="Q324" s="54">
        <v>3.1250000000000001E-4</v>
      </c>
      <c r="R324" s="52">
        <v>6</v>
      </c>
    </row>
    <row r="325" spans="1:18" ht="24" customHeight="1">
      <c r="A325" s="57">
        <v>312</v>
      </c>
      <c r="B325" s="58"/>
      <c r="C325" s="217">
        <v>1178</v>
      </c>
      <c r="D325" s="144" t="s">
        <v>142</v>
      </c>
      <c r="E325" s="124"/>
      <c r="F325" s="157">
        <v>8</v>
      </c>
      <c r="G325" s="77" t="str">
        <f t="shared" si="118"/>
        <v/>
      </c>
      <c r="H325" s="102">
        <v>20</v>
      </c>
      <c r="I325" s="103" t="str">
        <f t="shared" si="123"/>
        <v/>
      </c>
      <c r="J325" s="104" t="s">
        <v>895</v>
      </c>
      <c r="K325" s="117">
        <f t="shared" si="117"/>
        <v>68</v>
      </c>
      <c r="L325" s="112">
        <v>85</v>
      </c>
      <c r="M325" s="99" t="str">
        <f t="shared" si="119"/>
        <v/>
      </c>
      <c r="P325" s="50">
        <v>6.5000000000000002E-2</v>
      </c>
      <c r="Q325" s="54">
        <v>3.1250000000000001E-4</v>
      </c>
      <c r="R325" s="52">
        <v>6</v>
      </c>
    </row>
    <row r="326" spans="1:18" ht="24" customHeight="1">
      <c r="A326" s="57">
        <v>313</v>
      </c>
      <c r="B326" s="58"/>
      <c r="C326" s="217">
        <v>1179</v>
      </c>
      <c r="D326" s="144" t="s">
        <v>143</v>
      </c>
      <c r="E326" s="124"/>
      <c r="F326" s="157">
        <v>8</v>
      </c>
      <c r="G326" s="77" t="str">
        <f t="shared" si="118"/>
        <v/>
      </c>
      <c r="H326" s="102">
        <v>20</v>
      </c>
      <c r="I326" s="103" t="str">
        <f t="shared" si="123"/>
        <v/>
      </c>
      <c r="J326" s="104" t="s">
        <v>895</v>
      </c>
      <c r="K326" s="117">
        <f t="shared" si="117"/>
        <v>68</v>
      </c>
      <c r="L326" s="112">
        <v>85</v>
      </c>
      <c r="M326" s="99" t="str">
        <f t="shared" si="119"/>
        <v/>
      </c>
      <c r="P326" s="50">
        <v>6.5000000000000002E-2</v>
      </c>
      <c r="Q326" s="54">
        <v>3.1250000000000001E-4</v>
      </c>
      <c r="R326" s="52">
        <v>6</v>
      </c>
    </row>
    <row r="327" spans="1:18" ht="24" customHeight="1">
      <c r="A327" s="57">
        <v>314</v>
      </c>
      <c r="B327" s="58"/>
      <c r="C327" s="217">
        <v>1181</v>
      </c>
      <c r="D327" s="144" t="s">
        <v>144</v>
      </c>
      <c r="E327" s="124"/>
      <c r="F327" s="157">
        <v>8</v>
      </c>
      <c r="G327" s="77" t="str">
        <f t="shared" si="118"/>
        <v/>
      </c>
      <c r="H327" s="102">
        <v>20</v>
      </c>
      <c r="I327" s="103" t="str">
        <f t="shared" si="123"/>
        <v/>
      </c>
      <c r="J327" s="104" t="s">
        <v>895</v>
      </c>
      <c r="K327" s="117">
        <f t="shared" si="117"/>
        <v>68</v>
      </c>
      <c r="L327" s="112">
        <v>85</v>
      </c>
      <c r="M327" s="99" t="str">
        <f t="shared" si="119"/>
        <v/>
      </c>
      <c r="P327" s="50">
        <v>6.5000000000000002E-2</v>
      </c>
      <c r="Q327" s="54">
        <v>3.1250000000000001E-4</v>
      </c>
      <c r="R327" s="52">
        <v>6</v>
      </c>
    </row>
    <row r="328" spans="1:18" ht="24" customHeight="1">
      <c r="A328" s="57">
        <v>315</v>
      </c>
      <c r="B328" s="58"/>
      <c r="C328" s="217">
        <v>1183</v>
      </c>
      <c r="D328" s="144" t="s">
        <v>145</v>
      </c>
      <c r="E328" s="124"/>
      <c r="F328" s="157">
        <v>8</v>
      </c>
      <c r="G328" s="77" t="str">
        <f t="shared" si="118"/>
        <v/>
      </c>
      <c r="H328" s="102">
        <v>20</v>
      </c>
      <c r="I328" s="103" t="str">
        <f t="shared" si="123"/>
        <v/>
      </c>
      <c r="J328" s="104" t="s">
        <v>895</v>
      </c>
      <c r="K328" s="117">
        <f t="shared" si="117"/>
        <v>68</v>
      </c>
      <c r="L328" s="112">
        <v>85</v>
      </c>
      <c r="M328" s="99" t="str">
        <f t="shared" si="119"/>
        <v/>
      </c>
      <c r="P328" s="50">
        <v>6.5000000000000002E-2</v>
      </c>
      <c r="Q328" s="54">
        <v>3.1250000000000001E-4</v>
      </c>
      <c r="R328" s="52">
        <v>6</v>
      </c>
    </row>
    <row r="329" spans="1:18" ht="24" customHeight="1">
      <c r="A329" s="57">
        <v>316</v>
      </c>
      <c r="B329" s="58"/>
      <c r="C329" s="217">
        <v>1185</v>
      </c>
      <c r="D329" s="144" t="s">
        <v>146</v>
      </c>
      <c r="E329" s="124"/>
      <c r="F329" s="157">
        <v>8</v>
      </c>
      <c r="G329" s="77" t="str">
        <f t="shared" si="118"/>
        <v/>
      </c>
      <c r="H329" s="102">
        <v>20</v>
      </c>
      <c r="I329" s="103" t="str">
        <f t="shared" si="123"/>
        <v/>
      </c>
      <c r="J329" s="104" t="s">
        <v>895</v>
      </c>
      <c r="K329" s="117">
        <f t="shared" si="117"/>
        <v>68</v>
      </c>
      <c r="L329" s="112">
        <v>85</v>
      </c>
      <c r="M329" s="99" t="str">
        <f t="shared" si="119"/>
        <v/>
      </c>
      <c r="P329" s="50">
        <v>6.5000000000000002E-2</v>
      </c>
      <c r="Q329" s="54">
        <v>3.1250000000000001E-4</v>
      </c>
      <c r="R329" s="52">
        <v>6</v>
      </c>
    </row>
    <row r="330" spans="1:18" ht="24" customHeight="1">
      <c r="A330" s="57">
        <v>317</v>
      </c>
      <c r="B330" s="58"/>
      <c r="C330" s="217">
        <v>1186</v>
      </c>
      <c r="D330" s="144" t="s">
        <v>147</v>
      </c>
      <c r="E330" s="124"/>
      <c r="F330" s="157">
        <v>8</v>
      </c>
      <c r="G330" s="77" t="str">
        <f t="shared" si="118"/>
        <v/>
      </c>
      <c r="H330" s="102">
        <v>20</v>
      </c>
      <c r="I330" s="103" t="str">
        <f t="shared" si="123"/>
        <v/>
      </c>
      <c r="J330" s="104" t="s">
        <v>895</v>
      </c>
      <c r="K330" s="117">
        <f t="shared" ref="K330:K392" si="144">L330*(1+K$9)</f>
        <v>68</v>
      </c>
      <c r="L330" s="112">
        <v>85</v>
      </c>
      <c r="M330" s="99" t="str">
        <f t="shared" si="119"/>
        <v/>
      </c>
      <c r="P330" s="50">
        <v>6.5000000000000002E-2</v>
      </c>
      <c r="Q330" s="54">
        <v>3.1250000000000001E-4</v>
      </c>
      <c r="R330" s="52">
        <v>6</v>
      </c>
    </row>
    <row r="331" spans="1:18" ht="24" customHeight="1">
      <c r="A331" s="57">
        <v>318</v>
      </c>
      <c r="B331" s="58"/>
      <c r="C331" s="217">
        <v>1187</v>
      </c>
      <c r="D331" s="144" t="s">
        <v>148</v>
      </c>
      <c r="E331" s="124"/>
      <c r="F331" s="157">
        <v>8</v>
      </c>
      <c r="G331" s="77" t="str">
        <f t="shared" ref="G331:G393" si="145">IF(E331="","",E331*F331)</f>
        <v/>
      </c>
      <c r="H331" s="102">
        <v>20</v>
      </c>
      <c r="I331" s="103" t="str">
        <f t="shared" si="123"/>
        <v/>
      </c>
      <c r="J331" s="104" t="s">
        <v>895</v>
      </c>
      <c r="K331" s="117">
        <f t="shared" si="144"/>
        <v>68</v>
      </c>
      <c r="L331" s="112">
        <v>85</v>
      </c>
      <c r="M331" s="99" t="str">
        <f t="shared" si="119"/>
        <v/>
      </c>
      <c r="P331" s="50">
        <v>6.5000000000000002E-2</v>
      </c>
      <c r="Q331" s="54">
        <v>3.1250000000000001E-4</v>
      </c>
      <c r="R331" s="52">
        <v>6</v>
      </c>
    </row>
    <row r="332" spans="1:18" ht="24" customHeight="1" thickBot="1">
      <c r="A332" s="57">
        <v>319</v>
      </c>
      <c r="B332" s="58"/>
      <c r="C332" s="217">
        <v>1188</v>
      </c>
      <c r="D332" s="144" t="s">
        <v>149</v>
      </c>
      <c r="E332" s="124"/>
      <c r="F332" s="157">
        <v>8</v>
      </c>
      <c r="G332" s="77" t="str">
        <f t="shared" si="145"/>
        <v/>
      </c>
      <c r="H332" s="102">
        <v>20</v>
      </c>
      <c r="I332" s="103" t="str">
        <f t="shared" si="123"/>
        <v/>
      </c>
      <c r="J332" s="104" t="s">
        <v>895</v>
      </c>
      <c r="K332" s="117">
        <f t="shared" si="144"/>
        <v>68</v>
      </c>
      <c r="L332" s="112">
        <v>85</v>
      </c>
      <c r="M332" s="99" t="str">
        <f t="shared" si="119"/>
        <v/>
      </c>
      <c r="P332" s="50">
        <v>6.5000000000000002E-2</v>
      </c>
      <c r="Q332" s="54">
        <v>3.1250000000000001E-4</v>
      </c>
      <c r="R332" s="52">
        <v>6</v>
      </c>
    </row>
    <row r="333" spans="1:18" ht="24" customHeight="1">
      <c r="A333" s="57">
        <v>320</v>
      </c>
      <c r="B333" s="229"/>
      <c r="C333" s="217">
        <v>257</v>
      </c>
      <c r="D333" s="145" t="s">
        <v>959</v>
      </c>
      <c r="E333" s="124"/>
      <c r="F333" s="157">
        <v>12</v>
      </c>
      <c r="G333" s="77" t="str">
        <f>IF(E333="","",E333*F333)</f>
        <v/>
      </c>
      <c r="H333" s="102">
        <v>8</v>
      </c>
      <c r="I333" s="103" t="str">
        <f>IF(E333="","",E333/H333)</f>
        <v/>
      </c>
      <c r="J333" s="104" t="s">
        <v>895</v>
      </c>
      <c r="K333" s="116">
        <f>L333*(1+K$9)</f>
        <v>44</v>
      </c>
      <c r="L333" s="111">
        <v>55</v>
      </c>
      <c r="M333" s="99" t="str">
        <f>IF(E333="","",G333*K333)</f>
        <v/>
      </c>
      <c r="P333" s="50">
        <v>0.1</v>
      </c>
      <c r="Q333" s="54">
        <v>2.6041666666666666E-4</v>
      </c>
      <c r="R333" s="52">
        <v>7</v>
      </c>
    </row>
    <row r="334" spans="1:18" ht="24" customHeight="1">
      <c r="A334" s="57">
        <v>321</v>
      </c>
      <c r="B334" s="230"/>
      <c r="C334" s="217">
        <v>255</v>
      </c>
      <c r="D334" s="145" t="s">
        <v>966</v>
      </c>
      <c r="E334" s="124"/>
      <c r="F334" s="157">
        <v>12</v>
      </c>
      <c r="G334" s="77" t="str">
        <f t="shared" si="145"/>
        <v/>
      </c>
      <c r="H334" s="102">
        <v>8</v>
      </c>
      <c r="I334" s="103" t="str">
        <f t="shared" si="123"/>
        <v/>
      </c>
      <c r="J334" s="104" t="s">
        <v>895</v>
      </c>
      <c r="K334" s="116">
        <f t="shared" si="144"/>
        <v>44</v>
      </c>
      <c r="L334" s="111">
        <v>55</v>
      </c>
      <c r="M334" s="99" t="str">
        <f t="shared" ref="M334:M396" si="146">IF(E334="","",G334*K334)</f>
        <v/>
      </c>
      <c r="P334" s="50">
        <v>0.1</v>
      </c>
      <c r="Q334" s="54">
        <v>2.6041666666666666E-4</v>
      </c>
      <c r="R334" s="52">
        <v>7</v>
      </c>
    </row>
    <row r="335" spans="1:18" ht="24" customHeight="1">
      <c r="A335" s="57">
        <v>322</v>
      </c>
      <c r="B335" s="230"/>
      <c r="C335" s="217">
        <v>1649</v>
      </c>
      <c r="D335" s="145" t="s">
        <v>967</v>
      </c>
      <c r="E335" s="124"/>
      <c r="F335" s="157">
        <v>12</v>
      </c>
      <c r="G335" s="77" t="str">
        <f t="shared" ref="G335" si="147">IF(E335="","",E335*F335)</f>
        <v/>
      </c>
      <c r="H335" s="102">
        <v>8</v>
      </c>
      <c r="I335" s="103" t="str">
        <f t="shared" ref="I335" si="148">IF(E335="","",E335/H335)</f>
        <v/>
      </c>
      <c r="J335" s="104" t="s">
        <v>895</v>
      </c>
      <c r="K335" s="116">
        <f t="shared" ref="K335" si="149">L335*(1+K$9)</f>
        <v>44</v>
      </c>
      <c r="L335" s="111">
        <v>55</v>
      </c>
      <c r="M335" s="99" t="str">
        <f t="shared" ref="M335" si="150">IF(E335="","",G335*K335)</f>
        <v/>
      </c>
      <c r="P335" s="50">
        <v>0.1</v>
      </c>
      <c r="Q335" s="54">
        <v>2.6041666666666666E-4</v>
      </c>
      <c r="R335" s="52">
        <v>7</v>
      </c>
    </row>
    <row r="336" spans="1:18" ht="24" customHeight="1">
      <c r="A336" s="57">
        <v>323</v>
      </c>
      <c r="B336" s="230"/>
      <c r="C336" s="217">
        <v>256</v>
      </c>
      <c r="D336" s="145" t="s">
        <v>960</v>
      </c>
      <c r="E336" s="124"/>
      <c r="F336" s="157">
        <v>12</v>
      </c>
      <c r="G336" s="77" t="str">
        <f t="shared" si="145"/>
        <v/>
      </c>
      <c r="H336" s="102">
        <v>8</v>
      </c>
      <c r="I336" s="103" t="str">
        <f t="shared" si="123"/>
        <v/>
      </c>
      <c r="J336" s="104" t="s">
        <v>895</v>
      </c>
      <c r="K336" s="116">
        <f t="shared" si="144"/>
        <v>44</v>
      </c>
      <c r="L336" s="111">
        <v>55</v>
      </c>
      <c r="M336" s="99" t="str">
        <f t="shared" si="146"/>
        <v/>
      </c>
      <c r="P336" s="50">
        <v>0.1</v>
      </c>
      <c r="Q336" s="54">
        <v>2.6041666666666666E-4</v>
      </c>
      <c r="R336" s="52">
        <v>7</v>
      </c>
    </row>
    <row r="337" spans="1:18" ht="24" customHeight="1">
      <c r="A337" s="57">
        <v>324</v>
      </c>
      <c r="B337" s="230"/>
      <c r="C337" s="217">
        <v>258</v>
      </c>
      <c r="D337" s="145" t="s">
        <v>961</v>
      </c>
      <c r="E337" s="124"/>
      <c r="F337" s="157">
        <v>12</v>
      </c>
      <c r="G337" s="77" t="str">
        <f t="shared" si="145"/>
        <v/>
      </c>
      <c r="H337" s="102">
        <v>8</v>
      </c>
      <c r="I337" s="103" t="str">
        <f t="shared" si="123"/>
        <v/>
      </c>
      <c r="J337" s="104" t="s">
        <v>895</v>
      </c>
      <c r="K337" s="116">
        <f t="shared" si="144"/>
        <v>44</v>
      </c>
      <c r="L337" s="111">
        <v>55</v>
      </c>
      <c r="M337" s="99" t="str">
        <f t="shared" si="146"/>
        <v/>
      </c>
      <c r="P337" s="50">
        <v>0.1</v>
      </c>
      <c r="Q337" s="54">
        <v>2.6041666666666666E-4</v>
      </c>
      <c r="R337" s="52">
        <v>7</v>
      </c>
    </row>
    <row r="338" spans="1:18" ht="24" customHeight="1">
      <c r="A338" s="57">
        <v>325</v>
      </c>
      <c r="B338" s="230"/>
      <c r="C338" s="217">
        <v>259</v>
      </c>
      <c r="D338" s="145" t="s">
        <v>962</v>
      </c>
      <c r="E338" s="124"/>
      <c r="F338" s="157">
        <v>12</v>
      </c>
      <c r="G338" s="77" t="str">
        <f t="shared" si="145"/>
        <v/>
      </c>
      <c r="H338" s="102">
        <v>8</v>
      </c>
      <c r="I338" s="103" t="str">
        <f t="shared" si="123"/>
        <v/>
      </c>
      <c r="J338" s="104" t="s">
        <v>895</v>
      </c>
      <c r="K338" s="116">
        <f t="shared" si="144"/>
        <v>44</v>
      </c>
      <c r="L338" s="111">
        <v>55</v>
      </c>
      <c r="M338" s="99" t="str">
        <f t="shared" si="146"/>
        <v/>
      </c>
      <c r="P338" s="50">
        <v>0.1</v>
      </c>
      <c r="Q338" s="54">
        <v>2.6041666666666666E-4</v>
      </c>
      <c r="R338" s="52">
        <v>7</v>
      </c>
    </row>
    <row r="339" spans="1:18" ht="24" customHeight="1">
      <c r="A339" s="57">
        <v>326</v>
      </c>
      <c r="B339" s="230"/>
      <c r="C339" s="217">
        <v>260</v>
      </c>
      <c r="D339" s="145" t="s">
        <v>963</v>
      </c>
      <c r="E339" s="124"/>
      <c r="F339" s="157">
        <v>12</v>
      </c>
      <c r="G339" s="77" t="str">
        <f t="shared" si="145"/>
        <v/>
      </c>
      <c r="H339" s="102">
        <v>8</v>
      </c>
      <c r="I339" s="103" t="str">
        <f t="shared" si="123"/>
        <v/>
      </c>
      <c r="J339" s="104" t="s">
        <v>895</v>
      </c>
      <c r="K339" s="116">
        <f t="shared" si="144"/>
        <v>44</v>
      </c>
      <c r="L339" s="111">
        <v>55</v>
      </c>
      <c r="M339" s="99" t="str">
        <f t="shared" si="146"/>
        <v/>
      </c>
      <c r="P339" s="50">
        <v>0.1</v>
      </c>
      <c r="Q339" s="54">
        <v>2.6041666666666666E-4</v>
      </c>
      <c r="R339" s="52">
        <v>7</v>
      </c>
    </row>
    <row r="340" spans="1:18" ht="24" customHeight="1">
      <c r="A340" s="57">
        <v>327</v>
      </c>
      <c r="B340" s="230"/>
      <c r="C340" s="217">
        <v>261</v>
      </c>
      <c r="D340" s="145" t="s">
        <v>964</v>
      </c>
      <c r="E340" s="124"/>
      <c r="F340" s="157">
        <v>12</v>
      </c>
      <c r="G340" s="77" t="str">
        <f t="shared" si="145"/>
        <v/>
      </c>
      <c r="H340" s="102">
        <v>8</v>
      </c>
      <c r="I340" s="103" t="str">
        <f t="shared" si="123"/>
        <v/>
      </c>
      <c r="J340" s="104" t="s">
        <v>895</v>
      </c>
      <c r="K340" s="116">
        <f t="shared" si="144"/>
        <v>44</v>
      </c>
      <c r="L340" s="111">
        <v>55</v>
      </c>
      <c r="M340" s="99" t="str">
        <f t="shared" si="146"/>
        <v/>
      </c>
      <c r="P340" s="50">
        <v>0.1</v>
      </c>
      <c r="Q340" s="54">
        <v>2.6041666666666666E-4</v>
      </c>
      <c r="R340" s="52">
        <v>7</v>
      </c>
    </row>
    <row r="341" spans="1:18" ht="24" customHeight="1" thickBot="1">
      <c r="A341" s="57">
        <v>328</v>
      </c>
      <c r="B341" s="231"/>
      <c r="C341" s="217">
        <v>262</v>
      </c>
      <c r="D341" s="145" t="s">
        <v>965</v>
      </c>
      <c r="E341" s="124"/>
      <c r="F341" s="157">
        <v>12</v>
      </c>
      <c r="G341" s="77" t="str">
        <f t="shared" si="145"/>
        <v/>
      </c>
      <c r="H341" s="102">
        <v>8</v>
      </c>
      <c r="I341" s="103" t="str">
        <f t="shared" si="123"/>
        <v/>
      </c>
      <c r="J341" s="104" t="s">
        <v>895</v>
      </c>
      <c r="K341" s="116">
        <f t="shared" si="144"/>
        <v>44</v>
      </c>
      <c r="L341" s="111">
        <v>55</v>
      </c>
      <c r="M341" s="99" t="str">
        <f t="shared" si="146"/>
        <v/>
      </c>
      <c r="P341" s="50">
        <v>0.1</v>
      </c>
      <c r="Q341" s="54">
        <v>2.6041666666666666E-4</v>
      </c>
      <c r="R341" s="52">
        <v>7</v>
      </c>
    </row>
    <row r="342" spans="1:18" ht="24" customHeight="1">
      <c r="A342" s="57">
        <v>329</v>
      </c>
      <c r="B342" s="58"/>
      <c r="C342" s="221">
        <v>495</v>
      </c>
      <c r="D342" s="234" t="s">
        <v>968</v>
      </c>
      <c r="E342" s="124"/>
      <c r="F342" s="157">
        <v>6</v>
      </c>
      <c r="G342" s="77" t="str">
        <f t="shared" si="145"/>
        <v/>
      </c>
      <c r="H342" s="102">
        <v>30</v>
      </c>
      <c r="I342" s="103" t="str">
        <f t="shared" si="123"/>
        <v/>
      </c>
      <c r="J342" s="104" t="s">
        <v>895</v>
      </c>
      <c r="K342" s="116">
        <f t="shared" si="144"/>
        <v>36</v>
      </c>
      <c r="L342" s="111">
        <v>45</v>
      </c>
      <c r="M342" s="99" t="str">
        <f t="shared" si="146"/>
        <v/>
      </c>
      <c r="P342" s="50">
        <v>3.5000000000000003E-2</v>
      </c>
      <c r="Q342" s="54">
        <v>2.7777777777777778E-4</v>
      </c>
      <c r="R342" s="52">
        <v>7</v>
      </c>
    </row>
    <row r="343" spans="1:18" ht="24" customHeight="1">
      <c r="A343" s="57">
        <v>330</v>
      </c>
      <c r="B343" s="58"/>
      <c r="C343" s="217">
        <v>496</v>
      </c>
      <c r="D343" s="136" t="s">
        <v>969</v>
      </c>
      <c r="E343" s="124"/>
      <c r="F343" s="157">
        <v>6</v>
      </c>
      <c r="G343" s="77" t="str">
        <f t="shared" si="145"/>
        <v/>
      </c>
      <c r="H343" s="102">
        <v>30</v>
      </c>
      <c r="I343" s="103" t="str">
        <f t="shared" si="123"/>
        <v/>
      </c>
      <c r="J343" s="104" t="s">
        <v>895</v>
      </c>
      <c r="K343" s="116">
        <f t="shared" si="144"/>
        <v>36</v>
      </c>
      <c r="L343" s="111">
        <v>45</v>
      </c>
      <c r="M343" s="99" t="str">
        <f t="shared" si="146"/>
        <v/>
      </c>
      <c r="P343" s="50">
        <v>3.5000000000000003E-2</v>
      </c>
      <c r="Q343" s="54">
        <v>2.7777777777777778E-4</v>
      </c>
      <c r="R343" s="52">
        <v>7</v>
      </c>
    </row>
    <row r="344" spans="1:18" ht="24" customHeight="1">
      <c r="A344" s="57">
        <v>331</v>
      </c>
      <c r="B344" s="58"/>
      <c r="C344" s="217">
        <v>498</v>
      </c>
      <c r="D344" s="136" t="s">
        <v>982</v>
      </c>
      <c r="E344" s="124"/>
      <c r="F344" s="157">
        <v>6</v>
      </c>
      <c r="G344" s="77" t="str">
        <f t="shared" si="145"/>
        <v/>
      </c>
      <c r="H344" s="102">
        <v>30</v>
      </c>
      <c r="I344" s="103" t="str">
        <f t="shared" si="123"/>
        <v/>
      </c>
      <c r="J344" s="104" t="s">
        <v>895</v>
      </c>
      <c r="K344" s="116">
        <f t="shared" si="144"/>
        <v>36</v>
      </c>
      <c r="L344" s="111">
        <v>45</v>
      </c>
      <c r="M344" s="99" t="str">
        <f t="shared" si="146"/>
        <v/>
      </c>
      <c r="P344" s="50">
        <v>3.5000000000000003E-2</v>
      </c>
      <c r="Q344" s="54">
        <v>2.7777777777777778E-4</v>
      </c>
      <c r="R344" s="52">
        <v>7</v>
      </c>
    </row>
    <row r="345" spans="1:18" ht="24" customHeight="1">
      <c r="A345" s="57">
        <v>332</v>
      </c>
      <c r="B345" s="58"/>
      <c r="C345" s="217">
        <v>497</v>
      </c>
      <c r="D345" s="136" t="s">
        <v>970</v>
      </c>
      <c r="E345" s="124"/>
      <c r="F345" s="157">
        <v>6</v>
      </c>
      <c r="G345" s="77" t="str">
        <f t="shared" si="145"/>
        <v/>
      </c>
      <c r="H345" s="102">
        <v>30</v>
      </c>
      <c r="I345" s="103" t="str">
        <f t="shared" si="123"/>
        <v/>
      </c>
      <c r="J345" s="104" t="s">
        <v>895</v>
      </c>
      <c r="K345" s="116">
        <f t="shared" si="144"/>
        <v>36</v>
      </c>
      <c r="L345" s="111">
        <v>45</v>
      </c>
      <c r="M345" s="99" t="str">
        <f t="shared" si="146"/>
        <v/>
      </c>
      <c r="P345" s="50">
        <v>3.5000000000000003E-2</v>
      </c>
      <c r="Q345" s="54">
        <v>2.7777777777777778E-4</v>
      </c>
      <c r="R345" s="52">
        <v>7</v>
      </c>
    </row>
    <row r="346" spans="1:18" ht="24" customHeight="1">
      <c r="A346" s="57">
        <v>333</v>
      </c>
      <c r="B346" s="58"/>
      <c r="C346" s="217">
        <v>544</v>
      </c>
      <c r="D346" s="136" t="s">
        <v>983</v>
      </c>
      <c r="E346" s="124"/>
      <c r="F346" s="157">
        <v>6</v>
      </c>
      <c r="G346" s="77" t="str">
        <f>IF(E346="","",E346*F346)</f>
        <v/>
      </c>
      <c r="H346" s="102">
        <v>30</v>
      </c>
      <c r="I346" s="103" t="str">
        <f>IF(E346="","",E346/H346)</f>
        <v/>
      </c>
      <c r="J346" s="104" t="s">
        <v>895</v>
      </c>
      <c r="K346" s="116">
        <f>L346*(1+K$9)</f>
        <v>36</v>
      </c>
      <c r="L346" s="111">
        <v>45</v>
      </c>
      <c r="M346" s="99" t="str">
        <f>IF(E346="","",G346*K346)</f>
        <v/>
      </c>
      <c r="P346" s="50">
        <v>3.5000000000000003E-2</v>
      </c>
      <c r="Q346" s="54">
        <v>2.7777777777777778E-4</v>
      </c>
      <c r="R346" s="52">
        <v>7</v>
      </c>
    </row>
    <row r="347" spans="1:18" ht="24" customHeight="1">
      <c r="A347" s="57">
        <v>334</v>
      </c>
      <c r="B347" s="58"/>
      <c r="C347" s="217">
        <v>499</v>
      </c>
      <c r="D347" s="136" t="s">
        <v>984</v>
      </c>
      <c r="E347" s="124"/>
      <c r="F347" s="157">
        <v>6</v>
      </c>
      <c r="G347" s="77" t="str">
        <f t="shared" si="145"/>
        <v/>
      </c>
      <c r="H347" s="102">
        <v>30</v>
      </c>
      <c r="I347" s="103" t="str">
        <f t="shared" si="123"/>
        <v/>
      </c>
      <c r="J347" s="104" t="s">
        <v>895</v>
      </c>
      <c r="K347" s="116">
        <f t="shared" si="144"/>
        <v>36</v>
      </c>
      <c r="L347" s="111">
        <v>45</v>
      </c>
      <c r="M347" s="99" t="str">
        <f t="shared" si="146"/>
        <v/>
      </c>
      <c r="P347" s="50">
        <v>3.5000000000000003E-2</v>
      </c>
      <c r="Q347" s="54">
        <v>2.7777777777777778E-4</v>
      </c>
      <c r="R347" s="52">
        <v>7</v>
      </c>
    </row>
    <row r="348" spans="1:18" ht="24" customHeight="1">
      <c r="A348" s="57">
        <v>335</v>
      </c>
      <c r="B348" s="58"/>
      <c r="C348" s="217">
        <v>500</v>
      </c>
      <c r="D348" s="136" t="s">
        <v>985</v>
      </c>
      <c r="E348" s="124"/>
      <c r="F348" s="157">
        <v>6</v>
      </c>
      <c r="G348" s="77" t="str">
        <f t="shared" si="145"/>
        <v/>
      </c>
      <c r="H348" s="102">
        <v>30</v>
      </c>
      <c r="I348" s="103" t="str">
        <f t="shared" si="123"/>
        <v/>
      </c>
      <c r="J348" s="104" t="s">
        <v>895</v>
      </c>
      <c r="K348" s="116">
        <f t="shared" si="144"/>
        <v>36</v>
      </c>
      <c r="L348" s="111">
        <v>45</v>
      </c>
      <c r="M348" s="99" t="str">
        <f t="shared" si="146"/>
        <v/>
      </c>
      <c r="P348" s="50">
        <v>3.5000000000000003E-2</v>
      </c>
      <c r="Q348" s="54">
        <v>2.7777777777777778E-4</v>
      </c>
      <c r="R348" s="52">
        <v>7</v>
      </c>
    </row>
    <row r="349" spans="1:18" ht="24" customHeight="1">
      <c r="A349" s="57">
        <v>336</v>
      </c>
      <c r="B349" s="58"/>
      <c r="C349" s="217">
        <v>489</v>
      </c>
      <c r="D349" s="136" t="s">
        <v>971</v>
      </c>
      <c r="E349" s="124"/>
      <c r="F349" s="157">
        <v>6</v>
      </c>
      <c r="G349" s="77" t="str">
        <f t="shared" ref="G349" si="151">IF(E349="","",E349*F349)</f>
        <v/>
      </c>
      <c r="H349" s="102">
        <v>30</v>
      </c>
      <c r="I349" s="103" t="str">
        <f t="shared" ref="I349" si="152">IF(E349="","",E349/H349)</f>
        <v/>
      </c>
      <c r="J349" s="104" t="s">
        <v>895</v>
      </c>
      <c r="K349" s="116">
        <f t="shared" ref="K349" si="153">L349*(1+K$9)</f>
        <v>36</v>
      </c>
      <c r="L349" s="111">
        <v>45</v>
      </c>
      <c r="M349" s="99" t="str">
        <f t="shared" ref="M349" si="154">IF(E349="","",G349*K349)</f>
        <v/>
      </c>
      <c r="P349" s="50">
        <v>3.5000000000000003E-2</v>
      </c>
      <c r="Q349" s="54">
        <v>2.7777777777777778E-4</v>
      </c>
      <c r="R349" s="52">
        <v>7</v>
      </c>
    </row>
    <row r="350" spans="1:18" ht="24" customHeight="1">
      <c r="A350" s="57">
        <v>337</v>
      </c>
      <c r="B350" s="58"/>
      <c r="C350" s="217">
        <v>501</v>
      </c>
      <c r="D350" s="136" t="s">
        <v>972</v>
      </c>
      <c r="E350" s="124"/>
      <c r="F350" s="157">
        <v>6</v>
      </c>
      <c r="G350" s="77" t="str">
        <f t="shared" si="145"/>
        <v/>
      </c>
      <c r="H350" s="102">
        <v>30</v>
      </c>
      <c r="I350" s="103" t="str">
        <f t="shared" si="123"/>
        <v/>
      </c>
      <c r="J350" s="104" t="s">
        <v>895</v>
      </c>
      <c r="K350" s="116">
        <f t="shared" si="144"/>
        <v>36</v>
      </c>
      <c r="L350" s="111">
        <v>45</v>
      </c>
      <c r="M350" s="99" t="str">
        <f t="shared" si="146"/>
        <v/>
      </c>
      <c r="P350" s="50">
        <v>3.5000000000000003E-2</v>
      </c>
      <c r="Q350" s="54">
        <v>2.7777777777777778E-4</v>
      </c>
      <c r="R350" s="52">
        <v>7</v>
      </c>
    </row>
    <row r="351" spans="1:18" ht="24" customHeight="1">
      <c r="A351" s="57">
        <v>338</v>
      </c>
      <c r="B351" s="58"/>
      <c r="C351" s="217">
        <v>502</v>
      </c>
      <c r="D351" s="136" t="s">
        <v>973</v>
      </c>
      <c r="E351" s="124"/>
      <c r="F351" s="157">
        <v>6</v>
      </c>
      <c r="G351" s="77" t="str">
        <f t="shared" si="145"/>
        <v/>
      </c>
      <c r="H351" s="102">
        <v>30</v>
      </c>
      <c r="I351" s="103" t="str">
        <f t="shared" ref="I351:I418" si="155">IF(E351="","",E351/H351)</f>
        <v/>
      </c>
      <c r="J351" s="104" t="s">
        <v>895</v>
      </c>
      <c r="K351" s="116">
        <f t="shared" si="144"/>
        <v>36</v>
      </c>
      <c r="L351" s="111">
        <v>45</v>
      </c>
      <c r="M351" s="99" t="str">
        <f t="shared" si="146"/>
        <v/>
      </c>
      <c r="P351" s="50">
        <v>3.5000000000000003E-2</v>
      </c>
      <c r="Q351" s="54">
        <v>2.7777777777777778E-4</v>
      </c>
      <c r="R351" s="52">
        <v>7</v>
      </c>
    </row>
    <row r="352" spans="1:18" ht="24" customHeight="1">
      <c r="A352" s="57">
        <v>339</v>
      </c>
      <c r="B352" s="58"/>
      <c r="C352" s="217">
        <v>503</v>
      </c>
      <c r="D352" s="136" t="s">
        <v>974</v>
      </c>
      <c r="E352" s="124"/>
      <c r="F352" s="157">
        <v>6</v>
      </c>
      <c r="G352" s="77" t="str">
        <f t="shared" si="145"/>
        <v/>
      </c>
      <c r="H352" s="102">
        <v>30</v>
      </c>
      <c r="I352" s="103" t="str">
        <f t="shared" si="155"/>
        <v/>
      </c>
      <c r="J352" s="104" t="s">
        <v>895</v>
      </c>
      <c r="K352" s="116">
        <f t="shared" si="144"/>
        <v>36</v>
      </c>
      <c r="L352" s="111">
        <v>45</v>
      </c>
      <c r="M352" s="99" t="str">
        <f t="shared" si="146"/>
        <v/>
      </c>
      <c r="P352" s="50">
        <v>3.5000000000000003E-2</v>
      </c>
      <c r="Q352" s="54">
        <v>2.7777777777777778E-4</v>
      </c>
      <c r="R352" s="52">
        <v>7</v>
      </c>
    </row>
    <row r="353" spans="1:18" ht="24" customHeight="1">
      <c r="A353" s="57">
        <v>340</v>
      </c>
      <c r="B353" s="58"/>
      <c r="C353" s="217">
        <v>506</v>
      </c>
      <c r="D353" s="136" t="s">
        <v>975</v>
      </c>
      <c r="E353" s="124"/>
      <c r="F353" s="157">
        <v>6</v>
      </c>
      <c r="G353" s="77" t="str">
        <f t="shared" si="145"/>
        <v/>
      </c>
      <c r="H353" s="102">
        <v>30</v>
      </c>
      <c r="I353" s="103" t="str">
        <f t="shared" si="155"/>
        <v/>
      </c>
      <c r="J353" s="104" t="s">
        <v>895</v>
      </c>
      <c r="K353" s="116">
        <f t="shared" si="144"/>
        <v>36</v>
      </c>
      <c r="L353" s="111">
        <v>45</v>
      </c>
      <c r="M353" s="99" t="str">
        <f t="shared" si="146"/>
        <v/>
      </c>
      <c r="P353" s="50">
        <v>3.5000000000000003E-2</v>
      </c>
      <c r="Q353" s="54">
        <v>2.7777777777777778E-4</v>
      </c>
      <c r="R353" s="52">
        <v>7</v>
      </c>
    </row>
    <row r="354" spans="1:18" ht="24" customHeight="1">
      <c r="A354" s="57">
        <v>341</v>
      </c>
      <c r="B354" s="58"/>
      <c r="C354" s="217">
        <v>507</v>
      </c>
      <c r="D354" s="136" t="s">
        <v>976</v>
      </c>
      <c r="E354" s="124"/>
      <c r="F354" s="157">
        <v>6</v>
      </c>
      <c r="G354" s="77" t="str">
        <f t="shared" si="145"/>
        <v/>
      </c>
      <c r="H354" s="102">
        <v>30</v>
      </c>
      <c r="I354" s="103" t="str">
        <f t="shared" si="155"/>
        <v/>
      </c>
      <c r="J354" s="104" t="s">
        <v>895</v>
      </c>
      <c r="K354" s="116">
        <f t="shared" si="144"/>
        <v>36</v>
      </c>
      <c r="L354" s="111">
        <v>45</v>
      </c>
      <c r="M354" s="99" t="str">
        <f t="shared" si="146"/>
        <v/>
      </c>
      <c r="P354" s="50">
        <v>3.5000000000000003E-2</v>
      </c>
      <c r="Q354" s="54">
        <v>2.7777777777777778E-4</v>
      </c>
      <c r="R354" s="52">
        <v>7</v>
      </c>
    </row>
    <row r="355" spans="1:18" ht="24" customHeight="1">
      <c r="A355" s="57">
        <v>342</v>
      </c>
      <c r="B355" s="58"/>
      <c r="C355" s="217">
        <v>511</v>
      </c>
      <c r="D355" s="136" t="s">
        <v>977</v>
      </c>
      <c r="E355" s="124"/>
      <c r="F355" s="157">
        <v>6</v>
      </c>
      <c r="G355" s="77" t="str">
        <f t="shared" si="145"/>
        <v/>
      </c>
      <c r="H355" s="102">
        <v>30</v>
      </c>
      <c r="I355" s="103" t="str">
        <f t="shared" si="155"/>
        <v/>
      </c>
      <c r="J355" s="104" t="s">
        <v>895</v>
      </c>
      <c r="K355" s="116">
        <f t="shared" si="144"/>
        <v>36</v>
      </c>
      <c r="L355" s="111">
        <v>45</v>
      </c>
      <c r="M355" s="99" t="str">
        <f t="shared" si="146"/>
        <v/>
      </c>
      <c r="P355" s="50">
        <v>3.5000000000000003E-2</v>
      </c>
      <c r="Q355" s="54">
        <v>2.7777777777777778E-4</v>
      </c>
      <c r="R355" s="52">
        <v>7</v>
      </c>
    </row>
    <row r="356" spans="1:18" ht="24" customHeight="1">
      <c r="A356" s="57">
        <v>343</v>
      </c>
      <c r="B356" s="58"/>
      <c r="C356" s="217">
        <v>508</v>
      </c>
      <c r="D356" s="136" t="s">
        <v>978</v>
      </c>
      <c r="E356" s="124"/>
      <c r="F356" s="157">
        <v>6</v>
      </c>
      <c r="G356" s="77" t="str">
        <f t="shared" si="145"/>
        <v/>
      </c>
      <c r="H356" s="102">
        <v>30</v>
      </c>
      <c r="I356" s="103" t="str">
        <f t="shared" si="155"/>
        <v/>
      </c>
      <c r="J356" s="104" t="s">
        <v>895</v>
      </c>
      <c r="K356" s="116">
        <f t="shared" si="144"/>
        <v>36</v>
      </c>
      <c r="L356" s="111">
        <v>45</v>
      </c>
      <c r="M356" s="99" t="str">
        <f t="shared" si="146"/>
        <v/>
      </c>
      <c r="P356" s="50">
        <v>3.5000000000000003E-2</v>
      </c>
      <c r="Q356" s="54">
        <v>2.7777777777777778E-4</v>
      </c>
      <c r="R356" s="52">
        <v>7</v>
      </c>
    </row>
    <row r="357" spans="1:18" ht="24" customHeight="1">
      <c r="A357" s="57">
        <v>344</v>
      </c>
      <c r="B357" s="58"/>
      <c r="C357" s="217">
        <v>509</v>
      </c>
      <c r="D357" s="136" t="s">
        <v>979</v>
      </c>
      <c r="E357" s="124"/>
      <c r="F357" s="157">
        <v>6</v>
      </c>
      <c r="G357" s="77" t="str">
        <f t="shared" si="145"/>
        <v/>
      </c>
      <c r="H357" s="102">
        <v>30</v>
      </c>
      <c r="I357" s="103" t="str">
        <f t="shared" si="155"/>
        <v/>
      </c>
      <c r="J357" s="104" t="s">
        <v>895</v>
      </c>
      <c r="K357" s="116">
        <f t="shared" si="144"/>
        <v>36</v>
      </c>
      <c r="L357" s="111">
        <v>45</v>
      </c>
      <c r="M357" s="99" t="str">
        <f t="shared" si="146"/>
        <v/>
      </c>
      <c r="P357" s="50">
        <v>3.5000000000000003E-2</v>
      </c>
      <c r="Q357" s="54">
        <v>2.7777777777777778E-4</v>
      </c>
      <c r="R357" s="52">
        <v>7</v>
      </c>
    </row>
    <row r="358" spans="1:18" ht="24" customHeight="1">
      <c r="A358" s="57">
        <v>345</v>
      </c>
      <c r="B358" s="58"/>
      <c r="C358" s="217">
        <v>510</v>
      </c>
      <c r="D358" s="136" t="s">
        <v>980</v>
      </c>
      <c r="E358" s="124"/>
      <c r="F358" s="157">
        <v>6</v>
      </c>
      <c r="G358" s="77" t="str">
        <f t="shared" si="145"/>
        <v/>
      </c>
      <c r="H358" s="102">
        <v>30</v>
      </c>
      <c r="I358" s="103" t="str">
        <f t="shared" si="155"/>
        <v/>
      </c>
      <c r="J358" s="104" t="s">
        <v>895</v>
      </c>
      <c r="K358" s="116">
        <f t="shared" si="144"/>
        <v>36</v>
      </c>
      <c r="L358" s="111">
        <v>45</v>
      </c>
      <c r="M358" s="99" t="str">
        <f t="shared" si="146"/>
        <v/>
      </c>
      <c r="P358" s="50">
        <v>3.5000000000000003E-2</v>
      </c>
      <c r="Q358" s="54">
        <v>2.7777777777777778E-4</v>
      </c>
      <c r="R358" s="52">
        <v>7</v>
      </c>
    </row>
    <row r="359" spans="1:18" ht="24" customHeight="1" thickBot="1">
      <c r="A359" s="57">
        <v>346</v>
      </c>
      <c r="B359" s="58"/>
      <c r="C359" s="217">
        <v>513</v>
      </c>
      <c r="D359" s="136" t="s">
        <v>981</v>
      </c>
      <c r="E359" s="124"/>
      <c r="F359" s="157">
        <v>6</v>
      </c>
      <c r="G359" s="77" t="str">
        <f t="shared" si="145"/>
        <v/>
      </c>
      <c r="H359" s="102">
        <v>30</v>
      </c>
      <c r="I359" s="103" t="str">
        <f t="shared" si="155"/>
        <v/>
      </c>
      <c r="J359" s="104" t="s">
        <v>895</v>
      </c>
      <c r="K359" s="116">
        <f t="shared" si="144"/>
        <v>36</v>
      </c>
      <c r="L359" s="111">
        <v>45</v>
      </c>
      <c r="M359" s="99" t="str">
        <f t="shared" si="146"/>
        <v/>
      </c>
      <c r="P359" s="50">
        <v>3.5000000000000003E-2</v>
      </c>
      <c r="Q359" s="54">
        <v>2.7777777777777778E-4</v>
      </c>
      <c r="R359" s="52">
        <v>7</v>
      </c>
    </row>
    <row r="360" spans="1:18" ht="24" customHeight="1">
      <c r="A360" s="57">
        <v>347</v>
      </c>
      <c r="B360" s="229"/>
      <c r="C360" s="217">
        <v>274</v>
      </c>
      <c r="D360" s="239" t="s">
        <v>150</v>
      </c>
      <c r="E360" s="124"/>
      <c r="F360" s="157">
        <v>12</v>
      </c>
      <c r="G360" s="77" t="str">
        <f t="shared" si="145"/>
        <v/>
      </c>
      <c r="H360" s="102">
        <v>8</v>
      </c>
      <c r="I360" s="103" t="str">
        <f t="shared" si="155"/>
        <v/>
      </c>
      <c r="J360" s="104" t="s">
        <v>895</v>
      </c>
      <c r="K360" s="117">
        <f t="shared" si="144"/>
        <v>48</v>
      </c>
      <c r="L360" s="112">
        <v>60</v>
      </c>
      <c r="M360" s="99" t="str">
        <f t="shared" si="146"/>
        <v/>
      </c>
      <c r="P360" s="50">
        <v>0.1</v>
      </c>
      <c r="Q360" s="54">
        <v>2.6041666666666666E-4</v>
      </c>
      <c r="R360" s="52">
        <v>7</v>
      </c>
    </row>
    <row r="361" spans="1:18" ht="24" customHeight="1">
      <c r="A361" s="57">
        <v>348</v>
      </c>
      <c r="B361" s="240"/>
      <c r="C361" s="217">
        <v>275</v>
      </c>
      <c r="D361" s="146" t="s">
        <v>418</v>
      </c>
      <c r="E361" s="124"/>
      <c r="F361" s="157">
        <v>12</v>
      </c>
      <c r="G361" s="77" t="str">
        <f t="shared" si="145"/>
        <v/>
      </c>
      <c r="H361" s="102">
        <v>8</v>
      </c>
      <c r="I361" s="103" t="str">
        <f t="shared" si="155"/>
        <v/>
      </c>
      <c r="J361" s="104" t="s">
        <v>895</v>
      </c>
      <c r="K361" s="117">
        <f t="shared" si="144"/>
        <v>48</v>
      </c>
      <c r="L361" s="112">
        <v>60</v>
      </c>
      <c r="M361" s="99" t="str">
        <f t="shared" si="146"/>
        <v/>
      </c>
      <c r="P361" s="50">
        <v>0.1</v>
      </c>
      <c r="Q361" s="54">
        <v>2.6041666666666666E-4</v>
      </c>
      <c r="R361" s="52">
        <v>7</v>
      </c>
    </row>
    <row r="362" spans="1:18" ht="24" customHeight="1">
      <c r="A362" s="57">
        <v>349</v>
      </c>
      <c r="B362" s="240"/>
      <c r="C362" s="217">
        <v>283</v>
      </c>
      <c r="D362" s="146" t="s">
        <v>419</v>
      </c>
      <c r="E362" s="124"/>
      <c r="F362" s="157">
        <v>12</v>
      </c>
      <c r="G362" s="77" t="str">
        <f t="shared" si="145"/>
        <v/>
      </c>
      <c r="H362" s="102">
        <v>8</v>
      </c>
      <c r="I362" s="103" t="str">
        <f t="shared" si="155"/>
        <v/>
      </c>
      <c r="J362" s="104" t="s">
        <v>895</v>
      </c>
      <c r="K362" s="117">
        <f t="shared" si="144"/>
        <v>48</v>
      </c>
      <c r="L362" s="112">
        <v>60</v>
      </c>
      <c r="M362" s="99" t="str">
        <f t="shared" si="146"/>
        <v/>
      </c>
      <c r="P362" s="50">
        <v>0.1</v>
      </c>
      <c r="Q362" s="54">
        <v>2.6041666666666666E-4</v>
      </c>
      <c r="R362" s="52">
        <v>7</v>
      </c>
    </row>
    <row r="363" spans="1:18" ht="24" customHeight="1">
      <c r="A363" s="57">
        <v>350</v>
      </c>
      <c r="B363" s="240"/>
      <c r="C363" s="217">
        <v>276</v>
      </c>
      <c r="D363" s="146" t="s">
        <v>420</v>
      </c>
      <c r="E363" s="124"/>
      <c r="F363" s="157">
        <v>12</v>
      </c>
      <c r="G363" s="77" t="str">
        <f>IF(E363="","",E363*F363)</f>
        <v/>
      </c>
      <c r="H363" s="102">
        <v>8</v>
      </c>
      <c r="I363" s="103" t="str">
        <f>IF(E363="","",E363/H363)</f>
        <v/>
      </c>
      <c r="J363" s="104" t="s">
        <v>895</v>
      </c>
      <c r="K363" s="117">
        <f>L363*(1+K$9)</f>
        <v>48</v>
      </c>
      <c r="L363" s="112">
        <v>60</v>
      </c>
      <c r="M363" s="99" t="str">
        <f>IF(E363="","",G363*K363)</f>
        <v/>
      </c>
      <c r="P363" s="50">
        <v>0.1</v>
      </c>
      <c r="Q363" s="54">
        <v>2.6041666666666666E-4</v>
      </c>
      <c r="R363" s="52">
        <v>7</v>
      </c>
    </row>
    <row r="364" spans="1:18" ht="24" customHeight="1">
      <c r="A364" s="57">
        <v>351</v>
      </c>
      <c r="B364" s="230"/>
      <c r="C364" s="217">
        <v>292</v>
      </c>
      <c r="D364" s="146" t="s">
        <v>151</v>
      </c>
      <c r="E364" s="124"/>
      <c r="F364" s="157">
        <v>12</v>
      </c>
      <c r="G364" s="77" t="str">
        <f>IF(E364="","",E364*F364)</f>
        <v/>
      </c>
      <c r="H364" s="102">
        <v>8</v>
      </c>
      <c r="I364" s="103" t="str">
        <f>IF(E364="","",E364/H364)</f>
        <v/>
      </c>
      <c r="J364" s="104" t="s">
        <v>895</v>
      </c>
      <c r="K364" s="117">
        <f>L364*(1+K$9)</f>
        <v>48</v>
      </c>
      <c r="L364" s="112">
        <v>60</v>
      </c>
      <c r="M364" s="99" t="str">
        <f>IF(E364="","",G364*K364)</f>
        <v/>
      </c>
      <c r="P364" s="50">
        <v>0.1</v>
      </c>
      <c r="Q364" s="54">
        <v>2.6041666666666666E-4</v>
      </c>
      <c r="R364" s="52">
        <v>7</v>
      </c>
    </row>
    <row r="365" spans="1:18" ht="24" customHeight="1">
      <c r="A365" s="57">
        <v>352</v>
      </c>
      <c r="B365" s="240"/>
      <c r="C365" s="217">
        <v>278</v>
      </c>
      <c r="D365" s="146" t="s">
        <v>866</v>
      </c>
      <c r="E365" s="124"/>
      <c r="F365" s="157">
        <v>12</v>
      </c>
      <c r="G365" s="77" t="str">
        <f t="shared" si="145"/>
        <v/>
      </c>
      <c r="H365" s="102">
        <v>8</v>
      </c>
      <c r="I365" s="103" t="str">
        <f t="shared" si="155"/>
        <v/>
      </c>
      <c r="J365" s="104" t="s">
        <v>895</v>
      </c>
      <c r="K365" s="117">
        <f t="shared" si="144"/>
        <v>48</v>
      </c>
      <c r="L365" s="112">
        <v>60</v>
      </c>
      <c r="M365" s="99" t="str">
        <f t="shared" si="146"/>
        <v/>
      </c>
      <c r="P365" s="50">
        <v>0.1</v>
      </c>
      <c r="Q365" s="54">
        <v>2.6041666666666666E-4</v>
      </c>
      <c r="R365" s="52">
        <v>7</v>
      </c>
    </row>
    <row r="366" spans="1:18" ht="24" customHeight="1">
      <c r="A366" s="57">
        <v>353</v>
      </c>
      <c r="B366" s="240"/>
      <c r="C366" s="217">
        <v>279</v>
      </c>
      <c r="D366" s="146" t="s">
        <v>867</v>
      </c>
      <c r="E366" s="124"/>
      <c r="F366" s="157">
        <v>12</v>
      </c>
      <c r="G366" s="77" t="str">
        <f t="shared" si="145"/>
        <v/>
      </c>
      <c r="H366" s="102">
        <v>8</v>
      </c>
      <c r="I366" s="103" t="str">
        <f t="shared" si="155"/>
        <v/>
      </c>
      <c r="J366" s="104" t="s">
        <v>895</v>
      </c>
      <c r="K366" s="117">
        <f t="shared" si="144"/>
        <v>48</v>
      </c>
      <c r="L366" s="112">
        <v>60</v>
      </c>
      <c r="M366" s="99" t="str">
        <f t="shared" si="146"/>
        <v/>
      </c>
      <c r="P366" s="50">
        <v>0.1</v>
      </c>
      <c r="Q366" s="54">
        <v>2.6041666666666666E-4</v>
      </c>
      <c r="R366" s="52">
        <v>7</v>
      </c>
    </row>
    <row r="367" spans="1:18" ht="24" customHeight="1">
      <c r="A367" s="57">
        <v>354</v>
      </c>
      <c r="B367" s="240"/>
      <c r="C367" s="217">
        <v>387</v>
      </c>
      <c r="D367" s="146" t="s">
        <v>929</v>
      </c>
      <c r="E367" s="124"/>
      <c r="F367" s="157">
        <v>12</v>
      </c>
      <c r="G367" s="77" t="str">
        <f t="shared" ref="G367" si="156">IF(E367="","",E367*F367)</f>
        <v/>
      </c>
      <c r="H367" s="102">
        <v>8</v>
      </c>
      <c r="I367" s="103" t="str">
        <f t="shared" ref="I367" si="157">IF(E367="","",E367/H367)</f>
        <v/>
      </c>
      <c r="J367" s="104" t="s">
        <v>895</v>
      </c>
      <c r="K367" s="117">
        <f t="shared" ref="K367" si="158">L367*(1+K$9)</f>
        <v>48</v>
      </c>
      <c r="L367" s="112">
        <v>60</v>
      </c>
      <c r="M367" s="99" t="str">
        <f t="shared" ref="M367" si="159">IF(E367="","",G367*K367)</f>
        <v/>
      </c>
      <c r="P367" s="50">
        <v>0.1</v>
      </c>
      <c r="Q367" s="54">
        <v>2.6041666666666666E-4</v>
      </c>
      <c r="R367" s="52">
        <v>7</v>
      </c>
    </row>
    <row r="368" spans="1:18" ht="24" customHeight="1">
      <c r="A368" s="57">
        <v>355</v>
      </c>
      <c r="B368" s="230"/>
      <c r="C368" s="217">
        <v>280</v>
      </c>
      <c r="D368" s="146" t="s">
        <v>421</v>
      </c>
      <c r="E368" s="124"/>
      <c r="F368" s="157">
        <v>12</v>
      </c>
      <c r="G368" s="77" t="str">
        <f t="shared" si="145"/>
        <v/>
      </c>
      <c r="H368" s="102">
        <v>8</v>
      </c>
      <c r="I368" s="103" t="str">
        <f t="shared" si="155"/>
        <v/>
      </c>
      <c r="J368" s="104" t="s">
        <v>895</v>
      </c>
      <c r="K368" s="117">
        <f t="shared" si="144"/>
        <v>48</v>
      </c>
      <c r="L368" s="112">
        <v>60</v>
      </c>
      <c r="M368" s="99" t="str">
        <f t="shared" si="146"/>
        <v/>
      </c>
      <c r="P368" s="50">
        <v>0.1</v>
      </c>
      <c r="Q368" s="54">
        <v>2.6041666666666666E-4</v>
      </c>
      <c r="R368" s="52">
        <v>7</v>
      </c>
    </row>
    <row r="369" spans="1:18" ht="24" customHeight="1">
      <c r="A369" s="57">
        <v>356</v>
      </c>
      <c r="B369" s="230"/>
      <c r="C369" s="217">
        <v>281</v>
      </c>
      <c r="D369" s="146" t="s">
        <v>422</v>
      </c>
      <c r="E369" s="124"/>
      <c r="F369" s="157">
        <v>12</v>
      </c>
      <c r="G369" s="77" t="str">
        <f t="shared" si="145"/>
        <v/>
      </c>
      <c r="H369" s="102">
        <v>8</v>
      </c>
      <c r="I369" s="103" t="str">
        <f t="shared" si="155"/>
        <v/>
      </c>
      <c r="J369" s="104" t="s">
        <v>895</v>
      </c>
      <c r="K369" s="117">
        <f t="shared" si="144"/>
        <v>48</v>
      </c>
      <c r="L369" s="112">
        <v>60</v>
      </c>
      <c r="M369" s="99" t="str">
        <f t="shared" si="146"/>
        <v/>
      </c>
      <c r="P369" s="50">
        <v>0.1</v>
      </c>
      <c r="Q369" s="54">
        <v>2.6041666666666666E-4</v>
      </c>
      <c r="R369" s="52">
        <v>7</v>
      </c>
    </row>
    <row r="370" spans="1:18" ht="24" customHeight="1">
      <c r="A370" s="57">
        <v>357</v>
      </c>
      <c r="B370" s="230"/>
      <c r="C370" s="217">
        <v>282</v>
      </c>
      <c r="D370" s="146" t="s">
        <v>423</v>
      </c>
      <c r="E370" s="124"/>
      <c r="F370" s="157">
        <v>12</v>
      </c>
      <c r="G370" s="77" t="str">
        <f t="shared" si="145"/>
        <v/>
      </c>
      <c r="H370" s="102">
        <v>8</v>
      </c>
      <c r="I370" s="103" t="str">
        <f t="shared" si="155"/>
        <v/>
      </c>
      <c r="J370" s="104" t="s">
        <v>895</v>
      </c>
      <c r="K370" s="117">
        <f t="shared" si="144"/>
        <v>48</v>
      </c>
      <c r="L370" s="112">
        <v>60</v>
      </c>
      <c r="M370" s="99" t="str">
        <f t="shared" si="146"/>
        <v/>
      </c>
      <c r="P370" s="50">
        <v>0.1</v>
      </c>
      <c r="Q370" s="54">
        <v>2.6041666666666666E-4</v>
      </c>
      <c r="R370" s="52">
        <v>7</v>
      </c>
    </row>
    <row r="371" spans="1:18" ht="24" customHeight="1">
      <c r="A371" s="57">
        <v>358</v>
      </c>
      <c r="B371" s="230"/>
      <c r="C371" s="217">
        <v>285</v>
      </c>
      <c r="D371" s="146" t="s">
        <v>424</v>
      </c>
      <c r="E371" s="124"/>
      <c r="F371" s="157">
        <v>12</v>
      </c>
      <c r="G371" s="77" t="str">
        <f t="shared" si="145"/>
        <v/>
      </c>
      <c r="H371" s="102">
        <v>8</v>
      </c>
      <c r="I371" s="103" t="str">
        <f t="shared" si="155"/>
        <v/>
      </c>
      <c r="J371" s="104" t="s">
        <v>895</v>
      </c>
      <c r="K371" s="117">
        <f t="shared" si="144"/>
        <v>48</v>
      </c>
      <c r="L371" s="112">
        <v>60</v>
      </c>
      <c r="M371" s="99" t="str">
        <f t="shared" si="146"/>
        <v/>
      </c>
      <c r="P371" s="50">
        <v>0.1</v>
      </c>
      <c r="Q371" s="54">
        <v>2.6041666666666666E-4</v>
      </c>
      <c r="R371" s="52">
        <v>7</v>
      </c>
    </row>
    <row r="372" spans="1:18" ht="24" customHeight="1">
      <c r="A372" s="57">
        <v>359</v>
      </c>
      <c r="B372" s="230"/>
      <c r="C372" s="217">
        <v>286</v>
      </c>
      <c r="D372" s="146" t="s">
        <v>425</v>
      </c>
      <c r="E372" s="124"/>
      <c r="F372" s="157">
        <v>12</v>
      </c>
      <c r="G372" s="77" t="str">
        <f t="shared" si="145"/>
        <v/>
      </c>
      <c r="H372" s="102">
        <v>8</v>
      </c>
      <c r="I372" s="103" t="str">
        <f t="shared" si="155"/>
        <v/>
      </c>
      <c r="J372" s="104" t="s">
        <v>895</v>
      </c>
      <c r="K372" s="117">
        <f t="shared" si="144"/>
        <v>48</v>
      </c>
      <c r="L372" s="112">
        <v>60</v>
      </c>
      <c r="M372" s="99" t="str">
        <f t="shared" si="146"/>
        <v/>
      </c>
      <c r="P372" s="50">
        <v>0.1</v>
      </c>
      <c r="Q372" s="54">
        <v>2.6041666666666666E-4</v>
      </c>
      <c r="R372" s="52">
        <v>7</v>
      </c>
    </row>
    <row r="373" spans="1:18" ht="24" customHeight="1">
      <c r="A373" s="57">
        <v>360</v>
      </c>
      <c r="B373" s="230"/>
      <c r="C373" s="217">
        <v>290</v>
      </c>
      <c r="D373" s="146" t="s">
        <v>429</v>
      </c>
      <c r="E373" s="124"/>
      <c r="F373" s="157">
        <v>12</v>
      </c>
      <c r="G373" s="77" t="str">
        <f>IF(E373="","",E373*F373)</f>
        <v/>
      </c>
      <c r="H373" s="102">
        <v>8</v>
      </c>
      <c r="I373" s="103" t="str">
        <f>IF(E373="","",E373/H373)</f>
        <v/>
      </c>
      <c r="J373" s="104" t="s">
        <v>895</v>
      </c>
      <c r="K373" s="117">
        <f>L373*(1+K$9)</f>
        <v>48</v>
      </c>
      <c r="L373" s="112">
        <v>60</v>
      </c>
      <c r="M373" s="99" t="str">
        <f>IF(E373="","",G373*K373)</f>
        <v/>
      </c>
      <c r="P373" s="50">
        <v>0.1</v>
      </c>
      <c r="Q373" s="54">
        <v>2.6041666666666666E-4</v>
      </c>
      <c r="R373" s="52">
        <v>7</v>
      </c>
    </row>
    <row r="374" spans="1:18" ht="24" customHeight="1">
      <c r="A374" s="57">
        <v>361</v>
      </c>
      <c r="B374" s="230"/>
      <c r="C374" s="217">
        <v>287</v>
      </c>
      <c r="D374" s="146" t="s">
        <v>426</v>
      </c>
      <c r="E374" s="124"/>
      <c r="F374" s="157">
        <v>12</v>
      </c>
      <c r="G374" s="77" t="str">
        <f t="shared" si="145"/>
        <v/>
      </c>
      <c r="H374" s="102">
        <v>8</v>
      </c>
      <c r="I374" s="103" t="str">
        <f t="shared" si="155"/>
        <v/>
      </c>
      <c r="J374" s="104" t="s">
        <v>895</v>
      </c>
      <c r="K374" s="117">
        <f t="shared" si="144"/>
        <v>48</v>
      </c>
      <c r="L374" s="112">
        <v>60</v>
      </c>
      <c r="M374" s="99" t="str">
        <f t="shared" si="146"/>
        <v/>
      </c>
      <c r="P374" s="50">
        <v>0.1</v>
      </c>
      <c r="Q374" s="54">
        <v>2.6041666666666666E-4</v>
      </c>
      <c r="R374" s="52">
        <v>7</v>
      </c>
    </row>
    <row r="375" spans="1:18" ht="24" customHeight="1">
      <c r="A375" s="57">
        <v>362</v>
      </c>
      <c r="B375" s="230"/>
      <c r="C375" s="217">
        <v>288</v>
      </c>
      <c r="D375" s="146" t="s">
        <v>427</v>
      </c>
      <c r="E375" s="124"/>
      <c r="F375" s="157">
        <v>12</v>
      </c>
      <c r="G375" s="77" t="str">
        <f t="shared" si="145"/>
        <v/>
      </c>
      <c r="H375" s="102">
        <v>8</v>
      </c>
      <c r="I375" s="103" t="str">
        <f t="shared" si="155"/>
        <v/>
      </c>
      <c r="J375" s="104" t="s">
        <v>895</v>
      </c>
      <c r="K375" s="117">
        <f t="shared" si="144"/>
        <v>48</v>
      </c>
      <c r="L375" s="112">
        <v>60</v>
      </c>
      <c r="M375" s="99" t="str">
        <f t="shared" si="146"/>
        <v/>
      </c>
      <c r="P375" s="50">
        <v>0.1</v>
      </c>
      <c r="Q375" s="54">
        <v>2.6041666666666666E-4</v>
      </c>
      <c r="R375" s="52">
        <v>7</v>
      </c>
    </row>
    <row r="376" spans="1:18" ht="24" customHeight="1">
      <c r="A376" s="57">
        <v>363</v>
      </c>
      <c r="B376" s="230"/>
      <c r="C376" s="217">
        <v>289</v>
      </c>
      <c r="D376" s="146" t="s">
        <v>428</v>
      </c>
      <c r="E376" s="124"/>
      <c r="F376" s="157">
        <v>12</v>
      </c>
      <c r="G376" s="77" t="str">
        <f t="shared" si="145"/>
        <v/>
      </c>
      <c r="H376" s="102">
        <v>8</v>
      </c>
      <c r="I376" s="103" t="str">
        <f t="shared" si="155"/>
        <v/>
      </c>
      <c r="J376" s="104" t="s">
        <v>895</v>
      </c>
      <c r="K376" s="117">
        <f t="shared" si="144"/>
        <v>48</v>
      </c>
      <c r="L376" s="112">
        <v>60</v>
      </c>
      <c r="M376" s="99" t="str">
        <f t="shared" si="146"/>
        <v/>
      </c>
      <c r="P376" s="50">
        <v>0.1</v>
      </c>
      <c r="Q376" s="54">
        <v>2.6041666666666666E-4</v>
      </c>
      <c r="R376" s="52">
        <v>7</v>
      </c>
    </row>
    <row r="377" spans="1:18" ht="24" customHeight="1" thickBot="1">
      <c r="A377" s="57">
        <v>364</v>
      </c>
      <c r="B377" s="231"/>
      <c r="C377" s="223">
        <v>291</v>
      </c>
      <c r="D377" s="226" t="s">
        <v>430</v>
      </c>
      <c r="E377" s="124"/>
      <c r="F377" s="157">
        <v>12</v>
      </c>
      <c r="G377" s="77" t="str">
        <f t="shared" si="145"/>
        <v/>
      </c>
      <c r="H377" s="102">
        <v>8</v>
      </c>
      <c r="I377" s="103" t="str">
        <f t="shared" si="155"/>
        <v/>
      </c>
      <c r="J377" s="104" t="s">
        <v>895</v>
      </c>
      <c r="K377" s="117">
        <f t="shared" si="144"/>
        <v>48</v>
      </c>
      <c r="L377" s="112">
        <v>60</v>
      </c>
      <c r="M377" s="99" t="str">
        <f t="shared" si="146"/>
        <v/>
      </c>
      <c r="P377" s="50">
        <v>0.1</v>
      </c>
      <c r="Q377" s="54">
        <v>2.6041666666666666E-4</v>
      </c>
      <c r="R377" s="52">
        <v>7</v>
      </c>
    </row>
    <row r="378" spans="1:18" ht="24" customHeight="1">
      <c r="A378" s="57">
        <v>365</v>
      </c>
      <c r="B378" s="58"/>
      <c r="C378" s="223">
        <v>1780</v>
      </c>
      <c r="D378" s="237" t="s">
        <v>1167</v>
      </c>
      <c r="E378" s="124"/>
      <c r="F378" s="157">
        <v>12</v>
      </c>
      <c r="G378" s="77" t="str">
        <f t="shared" ref="G378:G379" si="160">IF(E378="","",E378*F378)</f>
        <v/>
      </c>
      <c r="H378" s="102">
        <v>8</v>
      </c>
      <c r="I378" s="103" t="str">
        <f t="shared" ref="I378:I379" si="161">IF(E378="","",E378/H378)</f>
        <v/>
      </c>
      <c r="J378" s="104" t="s">
        <v>895</v>
      </c>
      <c r="K378" s="116">
        <f t="shared" ref="K378:K379" si="162">L378*(1+K$9)</f>
        <v>152</v>
      </c>
      <c r="L378" s="111">
        <v>190</v>
      </c>
      <c r="M378" s="99" t="str">
        <f t="shared" ref="M378:M379" si="163">IF(E378="","",G378*K378)</f>
        <v/>
      </c>
      <c r="P378" s="50">
        <v>0.22</v>
      </c>
      <c r="Q378" s="54">
        <v>3.4722222222222224E-4</v>
      </c>
      <c r="R378" s="52">
        <v>8</v>
      </c>
    </row>
    <row r="379" spans="1:18" ht="24" customHeight="1" thickBot="1">
      <c r="A379" s="57">
        <v>366</v>
      </c>
      <c r="B379" s="58"/>
      <c r="C379" s="223">
        <v>1781</v>
      </c>
      <c r="D379" s="227" t="s">
        <v>1160</v>
      </c>
      <c r="E379" s="124"/>
      <c r="F379" s="157">
        <v>10</v>
      </c>
      <c r="G379" s="77" t="str">
        <f t="shared" si="160"/>
        <v/>
      </c>
      <c r="H379" s="102">
        <v>1</v>
      </c>
      <c r="I379" s="103" t="str">
        <f t="shared" si="161"/>
        <v/>
      </c>
      <c r="J379" s="104" t="s">
        <v>895</v>
      </c>
      <c r="K379" s="116">
        <f t="shared" si="162"/>
        <v>472</v>
      </c>
      <c r="L379" s="111">
        <v>590</v>
      </c>
      <c r="M379" s="99" t="str">
        <f t="shared" si="163"/>
        <v/>
      </c>
      <c r="P379" s="50">
        <v>0.22</v>
      </c>
      <c r="Q379" s="54">
        <v>3.4722222222222224E-4</v>
      </c>
      <c r="R379" s="52">
        <v>8</v>
      </c>
    </row>
    <row r="380" spans="1:18" ht="24" customHeight="1">
      <c r="A380" s="57">
        <v>367</v>
      </c>
      <c r="B380" s="58"/>
      <c r="C380" s="216">
        <v>1894</v>
      </c>
      <c r="D380" s="238" t="s">
        <v>1147</v>
      </c>
      <c r="E380" s="124"/>
      <c r="F380" s="157">
        <v>12</v>
      </c>
      <c r="G380" s="77" t="str">
        <f t="shared" si="145"/>
        <v/>
      </c>
      <c r="H380" s="102">
        <v>6</v>
      </c>
      <c r="I380" s="103" t="str">
        <f t="shared" si="155"/>
        <v/>
      </c>
      <c r="J380" s="104" t="s">
        <v>895</v>
      </c>
      <c r="K380" s="116">
        <f t="shared" si="144"/>
        <v>88</v>
      </c>
      <c r="L380" s="111">
        <v>110</v>
      </c>
      <c r="M380" s="99" t="str">
        <f t="shared" si="146"/>
        <v/>
      </c>
      <c r="P380" s="50">
        <v>0.22</v>
      </c>
      <c r="Q380" s="54">
        <v>3.4722222222222224E-4</v>
      </c>
      <c r="R380" s="52">
        <v>8</v>
      </c>
    </row>
    <row r="381" spans="1:18" ht="24" customHeight="1">
      <c r="A381" s="57">
        <v>368</v>
      </c>
      <c r="B381" s="58"/>
      <c r="C381" s="217">
        <v>1895</v>
      </c>
      <c r="D381" s="188" t="s">
        <v>1148</v>
      </c>
      <c r="E381" s="124"/>
      <c r="F381" s="157">
        <v>12</v>
      </c>
      <c r="G381" s="77" t="str">
        <f t="shared" si="145"/>
        <v/>
      </c>
      <c r="H381" s="102">
        <v>6</v>
      </c>
      <c r="I381" s="103" t="str">
        <f t="shared" si="155"/>
        <v/>
      </c>
      <c r="J381" s="104" t="s">
        <v>895</v>
      </c>
      <c r="K381" s="116">
        <f t="shared" si="144"/>
        <v>88</v>
      </c>
      <c r="L381" s="111">
        <v>110</v>
      </c>
      <c r="M381" s="99" t="str">
        <f t="shared" si="146"/>
        <v/>
      </c>
      <c r="P381" s="50">
        <v>0.22</v>
      </c>
      <c r="Q381" s="54">
        <v>3.4722222222222224E-4</v>
      </c>
      <c r="R381" s="52">
        <v>8</v>
      </c>
    </row>
    <row r="382" spans="1:18" ht="24" customHeight="1">
      <c r="A382" s="57">
        <v>369</v>
      </c>
      <c r="B382" s="58"/>
      <c r="C382" s="217">
        <v>1751</v>
      </c>
      <c r="D382" s="188" t="s">
        <v>1149</v>
      </c>
      <c r="E382" s="124"/>
      <c r="F382" s="157">
        <v>12</v>
      </c>
      <c r="G382" s="77" t="str">
        <f t="shared" ref="G382" si="164">IF(E382="","",E382*F382)</f>
        <v/>
      </c>
      <c r="H382" s="102">
        <v>6</v>
      </c>
      <c r="I382" s="103" t="str">
        <f t="shared" ref="I382" si="165">IF(E382="","",E382/H382)</f>
        <v/>
      </c>
      <c r="J382" s="104" t="s">
        <v>895</v>
      </c>
      <c r="K382" s="116">
        <f t="shared" ref="K382" si="166">L382*(1+K$9)</f>
        <v>88</v>
      </c>
      <c r="L382" s="111">
        <v>110</v>
      </c>
      <c r="M382" s="99" t="str">
        <f t="shared" ref="M382" si="167">IF(E382="","",G382*K382)</f>
        <v/>
      </c>
      <c r="P382" s="50">
        <v>0.22</v>
      </c>
      <c r="Q382" s="54">
        <v>3.4722222222222224E-4</v>
      </c>
      <c r="R382" s="52">
        <v>8</v>
      </c>
    </row>
    <row r="383" spans="1:18" ht="24" customHeight="1">
      <c r="A383" s="57">
        <v>370</v>
      </c>
      <c r="B383" s="58"/>
      <c r="C383" s="217">
        <v>1896</v>
      </c>
      <c r="D383" s="188" t="s">
        <v>1150</v>
      </c>
      <c r="E383" s="124"/>
      <c r="F383" s="157">
        <v>12</v>
      </c>
      <c r="G383" s="77" t="str">
        <f t="shared" si="145"/>
        <v/>
      </c>
      <c r="H383" s="102">
        <v>6</v>
      </c>
      <c r="I383" s="103" t="str">
        <f t="shared" si="155"/>
        <v/>
      </c>
      <c r="J383" s="104" t="s">
        <v>895</v>
      </c>
      <c r="K383" s="116">
        <f t="shared" si="144"/>
        <v>88</v>
      </c>
      <c r="L383" s="111">
        <v>110</v>
      </c>
      <c r="M383" s="99" t="str">
        <f t="shared" si="146"/>
        <v/>
      </c>
      <c r="P383" s="50">
        <v>0.22</v>
      </c>
      <c r="Q383" s="54">
        <v>3.4722222222222224E-4</v>
      </c>
      <c r="R383" s="52">
        <v>8</v>
      </c>
    </row>
    <row r="384" spans="1:18" ht="24" customHeight="1">
      <c r="A384" s="57">
        <v>371</v>
      </c>
      <c r="B384" s="58"/>
      <c r="C384" s="217">
        <v>1753</v>
      </c>
      <c r="D384" s="188" t="s">
        <v>1151</v>
      </c>
      <c r="E384" s="124"/>
      <c r="F384" s="157">
        <v>12</v>
      </c>
      <c r="G384" s="77" t="str">
        <f t="shared" ref="G384" si="168">IF(E384="","",E384*F384)</f>
        <v/>
      </c>
      <c r="H384" s="102">
        <v>6</v>
      </c>
      <c r="I384" s="103" t="str">
        <f t="shared" ref="I384" si="169">IF(E384="","",E384/H384)</f>
        <v/>
      </c>
      <c r="J384" s="104" t="s">
        <v>895</v>
      </c>
      <c r="K384" s="116">
        <f t="shared" ref="K384" si="170">L384*(1+K$9)</f>
        <v>88</v>
      </c>
      <c r="L384" s="111">
        <v>110</v>
      </c>
      <c r="M384" s="99" t="str">
        <f t="shared" ref="M384" si="171">IF(E384="","",G384*K384)</f>
        <v/>
      </c>
      <c r="P384" s="50">
        <v>0.22</v>
      </c>
      <c r="Q384" s="54">
        <v>3.4722222222222224E-4</v>
      </c>
      <c r="R384" s="52">
        <v>8</v>
      </c>
    </row>
    <row r="385" spans="1:18" ht="24" customHeight="1">
      <c r="A385" s="57">
        <v>372</v>
      </c>
      <c r="B385" s="58"/>
      <c r="C385" s="217">
        <v>1897</v>
      </c>
      <c r="D385" s="188" t="s">
        <v>1152</v>
      </c>
      <c r="E385" s="124"/>
      <c r="F385" s="157">
        <v>12</v>
      </c>
      <c r="G385" s="77" t="str">
        <f t="shared" si="145"/>
        <v/>
      </c>
      <c r="H385" s="102">
        <v>6</v>
      </c>
      <c r="I385" s="103" t="str">
        <f t="shared" si="155"/>
        <v/>
      </c>
      <c r="J385" s="104" t="s">
        <v>895</v>
      </c>
      <c r="K385" s="116">
        <f t="shared" si="144"/>
        <v>88</v>
      </c>
      <c r="L385" s="111">
        <v>110</v>
      </c>
      <c r="M385" s="99" t="str">
        <f t="shared" si="146"/>
        <v/>
      </c>
      <c r="P385" s="50">
        <v>0.22</v>
      </c>
      <c r="Q385" s="54">
        <v>3.4722222222222224E-4</v>
      </c>
      <c r="R385" s="52">
        <v>8</v>
      </c>
    </row>
    <row r="386" spans="1:18" ht="24" customHeight="1">
      <c r="A386" s="57">
        <v>373</v>
      </c>
      <c r="B386" s="58"/>
      <c r="C386" s="217">
        <v>1898</v>
      </c>
      <c r="D386" s="188" t="s">
        <v>1155</v>
      </c>
      <c r="E386" s="124"/>
      <c r="F386" s="157">
        <v>12</v>
      </c>
      <c r="G386" s="77" t="str">
        <f t="shared" si="145"/>
        <v/>
      </c>
      <c r="H386" s="102">
        <v>6</v>
      </c>
      <c r="I386" s="103" t="str">
        <f t="shared" si="155"/>
        <v/>
      </c>
      <c r="J386" s="104" t="s">
        <v>895</v>
      </c>
      <c r="K386" s="116">
        <f t="shared" si="144"/>
        <v>88</v>
      </c>
      <c r="L386" s="111">
        <v>110</v>
      </c>
      <c r="M386" s="99" t="str">
        <f t="shared" si="146"/>
        <v/>
      </c>
      <c r="P386" s="50">
        <v>0.22</v>
      </c>
      <c r="Q386" s="54">
        <v>3.4722222222222224E-4</v>
      </c>
      <c r="R386" s="52">
        <v>8</v>
      </c>
    </row>
    <row r="387" spans="1:18" ht="24" customHeight="1">
      <c r="A387" s="57">
        <v>374</v>
      </c>
      <c r="B387" s="58"/>
      <c r="C387" s="217">
        <v>1902</v>
      </c>
      <c r="D387" s="188" t="s">
        <v>1153</v>
      </c>
      <c r="E387" s="124"/>
      <c r="F387" s="157">
        <v>12</v>
      </c>
      <c r="G387" s="77" t="str">
        <f t="shared" si="145"/>
        <v/>
      </c>
      <c r="H387" s="102">
        <v>6</v>
      </c>
      <c r="I387" s="103" t="str">
        <f t="shared" si="155"/>
        <v/>
      </c>
      <c r="J387" s="104" t="s">
        <v>895</v>
      </c>
      <c r="K387" s="116">
        <f t="shared" si="144"/>
        <v>88</v>
      </c>
      <c r="L387" s="111">
        <v>110</v>
      </c>
      <c r="M387" s="99" t="str">
        <f t="shared" si="146"/>
        <v/>
      </c>
      <c r="P387" s="50">
        <v>0.22</v>
      </c>
      <c r="Q387" s="54">
        <v>3.4722222222222224E-4</v>
      </c>
      <c r="R387" s="52">
        <v>8</v>
      </c>
    </row>
    <row r="388" spans="1:18" ht="24" customHeight="1">
      <c r="A388" s="57">
        <v>375</v>
      </c>
      <c r="B388" s="58"/>
      <c r="C388" s="217">
        <v>1899</v>
      </c>
      <c r="D388" s="188" t="s">
        <v>1154</v>
      </c>
      <c r="E388" s="124"/>
      <c r="F388" s="157">
        <v>12</v>
      </c>
      <c r="G388" s="77" t="str">
        <f t="shared" si="145"/>
        <v/>
      </c>
      <c r="H388" s="102">
        <v>6</v>
      </c>
      <c r="I388" s="103" t="str">
        <f t="shared" si="155"/>
        <v/>
      </c>
      <c r="J388" s="104" t="s">
        <v>895</v>
      </c>
      <c r="K388" s="116">
        <f t="shared" si="144"/>
        <v>88</v>
      </c>
      <c r="L388" s="111">
        <v>110</v>
      </c>
      <c r="M388" s="99" t="str">
        <f t="shared" si="146"/>
        <v/>
      </c>
      <c r="P388" s="50">
        <v>0.22</v>
      </c>
      <c r="Q388" s="54">
        <v>3.4722222222222224E-4</v>
      </c>
      <c r="R388" s="52">
        <v>8</v>
      </c>
    </row>
    <row r="389" spans="1:18" ht="24" customHeight="1">
      <c r="A389" s="57">
        <v>376</v>
      </c>
      <c r="B389" s="58"/>
      <c r="C389" s="217">
        <v>1754</v>
      </c>
      <c r="D389" s="188" t="s">
        <v>1156</v>
      </c>
      <c r="E389" s="124"/>
      <c r="F389" s="157">
        <v>12</v>
      </c>
      <c r="G389" s="77" t="str">
        <f t="shared" ref="G389:G391" si="172">IF(E389="","",E389*F389)</f>
        <v/>
      </c>
      <c r="H389" s="102">
        <v>6</v>
      </c>
      <c r="I389" s="103" t="str">
        <f t="shared" ref="I389:I391" si="173">IF(E389="","",E389/H389)</f>
        <v/>
      </c>
      <c r="J389" s="104" t="s">
        <v>895</v>
      </c>
      <c r="K389" s="116">
        <f t="shared" ref="K389:K391" si="174">L389*(1+K$9)</f>
        <v>88</v>
      </c>
      <c r="L389" s="111">
        <v>110</v>
      </c>
      <c r="M389" s="99" t="str">
        <f t="shared" ref="M389:M391" si="175">IF(E389="","",G389*K389)</f>
        <v/>
      </c>
      <c r="P389" s="50">
        <v>0.22</v>
      </c>
      <c r="Q389" s="54">
        <v>3.4722222222222224E-4</v>
      </c>
      <c r="R389" s="52">
        <v>8</v>
      </c>
    </row>
    <row r="390" spans="1:18" ht="24" customHeight="1">
      <c r="A390" s="57">
        <v>377</v>
      </c>
      <c r="B390" s="58"/>
      <c r="C390" s="217">
        <v>1761</v>
      </c>
      <c r="D390" s="188" t="s">
        <v>1157</v>
      </c>
      <c r="E390" s="124"/>
      <c r="F390" s="157">
        <v>12</v>
      </c>
      <c r="G390" s="77" t="str">
        <f t="shared" si="172"/>
        <v/>
      </c>
      <c r="H390" s="102">
        <v>6</v>
      </c>
      <c r="I390" s="103" t="str">
        <f t="shared" si="173"/>
        <v/>
      </c>
      <c r="J390" s="104" t="s">
        <v>895</v>
      </c>
      <c r="K390" s="116">
        <f t="shared" si="174"/>
        <v>88</v>
      </c>
      <c r="L390" s="111">
        <v>110</v>
      </c>
      <c r="M390" s="99" t="str">
        <f t="shared" si="175"/>
        <v/>
      </c>
      <c r="P390" s="50">
        <v>0.22</v>
      </c>
      <c r="Q390" s="54">
        <v>3.4722222222222224E-4</v>
      </c>
      <c r="R390" s="52">
        <v>8</v>
      </c>
    </row>
    <row r="391" spans="1:18" ht="24" customHeight="1">
      <c r="A391" s="57">
        <v>378</v>
      </c>
      <c r="B391" s="58"/>
      <c r="C391" s="217">
        <v>1901</v>
      </c>
      <c r="D391" s="188" t="s">
        <v>1158</v>
      </c>
      <c r="E391" s="124"/>
      <c r="F391" s="157">
        <v>12</v>
      </c>
      <c r="G391" s="77" t="str">
        <f t="shared" si="172"/>
        <v/>
      </c>
      <c r="H391" s="102">
        <v>6</v>
      </c>
      <c r="I391" s="103" t="str">
        <f t="shared" si="173"/>
        <v/>
      </c>
      <c r="J391" s="104" t="s">
        <v>895</v>
      </c>
      <c r="K391" s="116">
        <f t="shared" si="174"/>
        <v>88</v>
      </c>
      <c r="L391" s="111">
        <v>110</v>
      </c>
      <c r="M391" s="99" t="str">
        <f t="shared" si="175"/>
        <v/>
      </c>
      <c r="P391" s="50">
        <v>0.22</v>
      </c>
      <c r="Q391" s="54">
        <v>3.4722222222222224E-4</v>
      </c>
      <c r="R391" s="52">
        <v>8</v>
      </c>
    </row>
    <row r="392" spans="1:18" ht="24" customHeight="1" thickBot="1">
      <c r="A392" s="57">
        <v>379</v>
      </c>
      <c r="B392" s="58"/>
      <c r="C392" s="217">
        <v>1762</v>
      </c>
      <c r="D392" s="188" t="s">
        <v>1159</v>
      </c>
      <c r="E392" s="124"/>
      <c r="F392" s="157">
        <v>12</v>
      </c>
      <c r="G392" s="77" t="str">
        <f t="shared" si="145"/>
        <v/>
      </c>
      <c r="H392" s="102">
        <v>6</v>
      </c>
      <c r="I392" s="103" t="str">
        <f t="shared" si="155"/>
        <v/>
      </c>
      <c r="J392" s="104" t="s">
        <v>895</v>
      </c>
      <c r="K392" s="116">
        <f t="shared" si="144"/>
        <v>88</v>
      </c>
      <c r="L392" s="111">
        <v>110</v>
      </c>
      <c r="M392" s="99" t="str">
        <f t="shared" si="146"/>
        <v/>
      </c>
      <c r="P392" s="50">
        <v>0.22</v>
      </c>
      <c r="Q392" s="54">
        <v>3.4722222222222224E-4</v>
      </c>
      <c r="R392" s="52">
        <v>8</v>
      </c>
    </row>
    <row r="393" spans="1:18" ht="24" customHeight="1">
      <c r="A393" s="57">
        <v>380</v>
      </c>
      <c r="B393" s="229"/>
      <c r="C393" s="217">
        <v>548</v>
      </c>
      <c r="D393" s="234" t="s">
        <v>1166</v>
      </c>
      <c r="E393" s="124"/>
      <c r="F393" s="157">
        <v>12</v>
      </c>
      <c r="G393" s="77" t="str">
        <f t="shared" si="145"/>
        <v/>
      </c>
      <c r="H393" s="102">
        <v>6</v>
      </c>
      <c r="I393" s="103" t="str">
        <f t="shared" si="155"/>
        <v/>
      </c>
      <c r="J393" s="104" t="s">
        <v>895</v>
      </c>
      <c r="K393" s="116">
        <f t="shared" ref="K393:K464" si="176">L393*(1+K$9)</f>
        <v>80</v>
      </c>
      <c r="L393" s="111">
        <v>100</v>
      </c>
      <c r="M393" s="99" t="str">
        <f t="shared" si="146"/>
        <v/>
      </c>
      <c r="P393" s="50">
        <v>0.22</v>
      </c>
      <c r="Q393" s="54">
        <v>3.4722222222222224E-4</v>
      </c>
      <c r="R393" s="52">
        <v>8</v>
      </c>
    </row>
    <row r="394" spans="1:18" ht="24" customHeight="1">
      <c r="A394" s="57">
        <v>381</v>
      </c>
      <c r="B394" s="230"/>
      <c r="C394" s="217">
        <v>551</v>
      </c>
      <c r="D394" s="129" t="s">
        <v>431</v>
      </c>
      <c r="E394" s="124"/>
      <c r="F394" s="157">
        <v>12</v>
      </c>
      <c r="G394" s="77" t="str">
        <f t="shared" ref="G394:G465" si="177">IF(E394="","",E394*F394)</f>
        <v/>
      </c>
      <c r="H394" s="102">
        <v>6</v>
      </c>
      <c r="I394" s="103" t="str">
        <f t="shared" si="155"/>
        <v/>
      </c>
      <c r="J394" s="104" t="s">
        <v>895</v>
      </c>
      <c r="K394" s="116">
        <f t="shared" si="176"/>
        <v>80</v>
      </c>
      <c r="L394" s="111">
        <v>100</v>
      </c>
      <c r="M394" s="99" t="str">
        <f t="shared" si="146"/>
        <v/>
      </c>
      <c r="P394" s="50">
        <v>0.22</v>
      </c>
      <c r="Q394" s="54">
        <v>3.4722222222222224E-4</v>
      </c>
      <c r="R394" s="52">
        <v>8</v>
      </c>
    </row>
    <row r="395" spans="1:18" ht="24" customHeight="1">
      <c r="A395" s="57">
        <v>382</v>
      </c>
      <c r="B395" s="230"/>
      <c r="C395" s="217">
        <v>1671</v>
      </c>
      <c r="D395" s="129" t="s">
        <v>1011</v>
      </c>
      <c r="E395" s="124"/>
      <c r="F395" s="157">
        <v>12</v>
      </c>
      <c r="G395" s="77" t="str">
        <f t="shared" ref="G395" si="178">IF(E395="","",E395*F395)</f>
        <v/>
      </c>
      <c r="H395" s="102">
        <v>6</v>
      </c>
      <c r="I395" s="103" t="str">
        <f t="shared" ref="I395" si="179">IF(E395="","",E395/H395)</f>
        <v/>
      </c>
      <c r="J395" s="104" t="s">
        <v>895</v>
      </c>
      <c r="K395" s="116">
        <f t="shared" ref="K395" si="180">L395*(1+K$9)</f>
        <v>80</v>
      </c>
      <c r="L395" s="111">
        <v>100</v>
      </c>
      <c r="M395" s="99" t="str">
        <f t="shared" ref="M395" si="181">IF(E395="","",G395*K395)</f>
        <v/>
      </c>
      <c r="P395" s="50">
        <v>0.22</v>
      </c>
      <c r="Q395" s="54">
        <v>3.4722222222222224E-4</v>
      </c>
      <c r="R395" s="52">
        <v>8</v>
      </c>
    </row>
    <row r="396" spans="1:18" ht="24" customHeight="1">
      <c r="A396" s="57">
        <v>383</v>
      </c>
      <c r="B396" s="230"/>
      <c r="C396" s="217">
        <v>555</v>
      </c>
      <c r="D396" s="129" t="s">
        <v>432</v>
      </c>
      <c r="E396" s="124"/>
      <c r="F396" s="157">
        <v>12</v>
      </c>
      <c r="G396" s="77" t="str">
        <f t="shared" si="177"/>
        <v/>
      </c>
      <c r="H396" s="102">
        <v>6</v>
      </c>
      <c r="I396" s="103" t="str">
        <f t="shared" si="155"/>
        <v/>
      </c>
      <c r="J396" s="104" t="s">
        <v>895</v>
      </c>
      <c r="K396" s="116">
        <f t="shared" si="176"/>
        <v>80</v>
      </c>
      <c r="L396" s="111">
        <v>100</v>
      </c>
      <c r="M396" s="99" t="str">
        <f t="shared" si="146"/>
        <v/>
      </c>
      <c r="P396" s="50">
        <v>0.22</v>
      </c>
      <c r="Q396" s="54">
        <v>3.4722222222222224E-4</v>
      </c>
      <c r="R396" s="52">
        <v>8</v>
      </c>
    </row>
    <row r="397" spans="1:18" ht="24" customHeight="1">
      <c r="A397" s="57">
        <v>384</v>
      </c>
      <c r="B397" s="230"/>
      <c r="C397" s="217">
        <v>1650</v>
      </c>
      <c r="D397" s="129" t="s">
        <v>930</v>
      </c>
      <c r="E397" s="124"/>
      <c r="F397" s="157">
        <v>12</v>
      </c>
      <c r="G397" s="77" t="str">
        <f t="shared" ref="G397:G398" si="182">IF(E397="","",E397*F397)</f>
        <v/>
      </c>
      <c r="H397" s="102">
        <v>6</v>
      </c>
      <c r="I397" s="103" t="str">
        <f t="shared" ref="I397:I398" si="183">IF(E397="","",E397/H397)</f>
        <v/>
      </c>
      <c r="J397" s="104" t="s">
        <v>895</v>
      </c>
      <c r="K397" s="116">
        <f t="shared" ref="K397:K398" si="184">L397*(1+K$9)</f>
        <v>80</v>
      </c>
      <c r="L397" s="111">
        <v>100</v>
      </c>
      <c r="M397" s="99" t="str">
        <f t="shared" ref="M397:M398" si="185">IF(E397="","",G397*K397)</f>
        <v/>
      </c>
      <c r="P397" s="50">
        <v>0.22</v>
      </c>
      <c r="Q397" s="54">
        <v>3.4722222222222224E-4</v>
      </c>
      <c r="R397" s="52">
        <v>8</v>
      </c>
    </row>
    <row r="398" spans="1:18" ht="24" customHeight="1">
      <c r="A398" s="57">
        <v>385</v>
      </c>
      <c r="B398" s="230"/>
      <c r="C398" s="217">
        <v>1672</v>
      </c>
      <c r="D398" s="129" t="s">
        <v>1012</v>
      </c>
      <c r="E398" s="124"/>
      <c r="F398" s="157">
        <v>12</v>
      </c>
      <c r="G398" s="77" t="str">
        <f t="shared" si="182"/>
        <v/>
      </c>
      <c r="H398" s="102">
        <v>6</v>
      </c>
      <c r="I398" s="103" t="str">
        <f t="shared" si="183"/>
        <v/>
      </c>
      <c r="J398" s="104" t="s">
        <v>895</v>
      </c>
      <c r="K398" s="116">
        <f t="shared" si="184"/>
        <v>80</v>
      </c>
      <c r="L398" s="111">
        <v>100</v>
      </c>
      <c r="M398" s="99" t="str">
        <f t="shared" si="185"/>
        <v/>
      </c>
      <c r="P398" s="50">
        <v>0.22</v>
      </c>
      <c r="Q398" s="54">
        <v>3.4722222222222224E-4</v>
      </c>
      <c r="R398" s="52">
        <v>8</v>
      </c>
    </row>
    <row r="399" spans="1:18" ht="24" customHeight="1">
      <c r="A399" s="57">
        <v>386</v>
      </c>
      <c r="B399" s="230"/>
      <c r="C399" s="217">
        <v>557</v>
      </c>
      <c r="D399" s="129" t="s">
        <v>433</v>
      </c>
      <c r="E399" s="124"/>
      <c r="F399" s="157">
        <v>12</v>
      </c>
      <c r="G399" s="77" t="str">
        <f t="shared" si="177"/>
        <v/>
      </c>
      <c r="H399" s="102">
        <v>6</v>
      </c>
      <c r="I399" s="103" t="str">
        <f t="shared" si="155"/>
        <v/>
      </c>
      <c r="J399" s="104" t="s">
        <v>895</v>
      </c>
      <c r="K399" s="116">
        <f t="shared" si="176"/>
        <v>80</v>
      </c>
      <c r="L399" s="111">
        <v>100</v>
      </c>
      <c r="M399" s="99" t="str">
        <f t="shared" ref="M399:M467" si="186">IF(E399="","",G399*K399)</f>
        <v/>
      </c>
      <c r="P399" s="50">
        <v>0.22</v>
      </c>
      <c r="Q399" s="54">
        <v>3.4722222222222224E-4</v>
      </c>
      <c r="R399" s="52">
        <v>8</v>
      </c>
    </row>
    <row r="400" spans="1:18" ht="24" customHeight="1">
      <c r="A400" s="57">
        <v>387</v>
      </c>
      <c r="B400" s="230"/>
      <c r="C400" s="217">
        <v>560</v>
      </c>
      <c r="D400" s="129" t="s">
        <v>434</v>
      </c>
      <c r="E400" s="124"/>
      <c r="F400" s="157">
        <v>12</v>
      </c>
      <c r="G400" s="77" t="str">
        <f t="shared" si="177"/>
        <v/>
      </c>
      <c r="H400" s="102">
        <v>6</v>
      </c>
      <c r="I400" s="103" t="str">
        <f t="shared" si="155"/>
        <v/>
      </c>
      <c r="J400" s="104" t="s">
        <v>895</v>
      </c>
      <c r="K400" s="116">
        <f t="shared" si="176"/>
        <v>80</v>
      </c>
      <c r="L400" s="111">
        <v>100</v>
      </c>
      <c r="M400" s="99" t="str">
        <f t="shared" si="186"/>
        <v/>
      </c>
      <c r="P400" s="50">
        <v>0.22</v>
      </c>
      <c r="Q400" s="54">
        <v>3.4722222222222224E-4</v>
      </c>
      <c r="R400" s="52">
        <v>8</v>
      </c>
    </row>
    <row r="401" spans="1:18" ht="24" customHeight="1">
      <c r="A401" s="57">
        <v>388</v>
      </c>
      <c r="B401" s="230"/>
      <c r="C401" s="217">
        <v>1939</v>
      </c>
      <c r="D401" s="129" t="s">
        <v>435</v>
      </c>
      <c r="E401" s="124"/>
      <c r="F401" s="157">
        <v>12</v>
      </c>
      <c r="G401" s="77" t="str">
        <f t="shared" si="177"/>
        <v/>
      </c>
      <c r="H401" s="102">
        <v>6</v>
      </c>
      <c r="I401" s="103" t="str">
        <f t="shared" si="155"/>
        <v/>
      </c>
      <c r="J401" s="104" t="s">
        <v>895</v>
      </c>
      <c r="K401" s="116">
        <f t="shared" si="176"/>
        <v>80</v>
      </c>
      <c r="L401" s="111">
        <v>100</v>
      </c>
      <c r="M401" s="99" t="str">
        <f t="shared" si="186"/>
        <v/>
      </c>
      <c r="P401" s="50">
        <v>0.22</v>
      </c>
      <c r="Q401" s="54">
        <v>3.4722222222222224E-4</v>
      </c>
      <c r="R401" s="52">
        <v>8</v>
      </c>
    </row>
    <row r="402" spans="1:18" ht="24" customHeight="1">
      <c r="A402" s="57">
        <v>389</v>
      </c>
      <c r="B402" s="230"/>
      <c r="C402" s="217">
        <v>1877</v>
      </c>
      <c r="D402" s="129" t="s">
        <v>436</v>
      </c>
      <c r="E402" s="124"/>
      <c r="F402" s="157">
        <v>12</v>
      </c>
      <c r="G402" s="77" t="str">
        <f t="shared" si="177"/>
        <v/>
      </c>
      <c r="H402" s="102">
        <v>6</v>
      </c>
      <c r="I402" s="103" t="str">
        <f t="shared" si="155"/>
        <v/>
      </c>
      <c r="J402" s="104" t="s">
        <v>895</v>
      </c>
      <c r="K402" s="116">
        <f t="shared" si="176"/>
        <v>80</v>
      </c>
      <c r="L402" s="111">
        <v>100</v>
      </c>
      <c r="M402" s="99" t="str">
        <f t="shared" si="186"/>
        <v/>
      </c>
      <c r="P402" s="50">
        <v>0.22</v>
      </c>
      <c r="Q402" s="54">
        <v>3.4722222222222224E-4</v>
      </c>
      <c r="R402" s="52">
        <v>8</v>
      </c>
    </row>
    <row r="403" spans="1:18" ht="24" customHeight="1">
      <c r="A403" s="57">
        <v>390</v>
      </c>
      <c r="B403" s="230"/>
      <c r="C403" s="217">
        <v>561</v>
      </c>
      <c r="D403" s="129" t="s">
        <v>437</v>
      </c>
      <c r="E403" s="124"/>
      <c r="F403" s="157">
        <v>12</v>
      </c>
      <c r="G403" s="77" t="str">
        <f t="shared" si="177"/>
        <v/>
      </c>
      <c r="H403" s="102">
        <v>6</v>
      </c>
      <c r="I403" s="103" t="str">
        <f t="shared" si="155"/>
        <v/>
      </c>
      <c r="J403" s="104" t="s">
        <v>895</v>
      </c>
      <c r="K403" s="116">
        <f t="shared" si="176"/>
        <v>80</v>
      </c>
      <c r="L403" s="111">
        <v>100</v>
      </c>
      <c r="M403" s="99" t="str">
        <f t="shared" si="186"/>
        <v/>
      </c>
      <c r="P403" s="50">
        <v>0.22</v>
      </c>
      <c r="Q403" s="54">
        <v>3.4722222222222224E-4</v>
      </c>
      <c r="R403" s="52">
        <v>8</v>
      </c>
    </row>
    <row r="404" spans="1:18" ht="24" customHeight="1">
      <c r="A404" s="57">
        <v>391</v>
      </c>
      <c r="B404" s="230"/>
      <c r="C404" s="217">
        <v>1617</v>
      </c>
      <c r="D404" s="129" t="s">
        <v>438</v>
      </c>
      <c r="E404" s="124"/>
      <c r="F404" s="157">
        <v>12</v>
      </c>
      <c r="G404" s="77" t="str">
        <f t="shared" si="177"/>
        <v/>
      </c>
      <c r="H404" s="102">
        <v>6</v>
      </c>
      <c r="I404" s="103" t="str">
        <f t="shared" si="155"/>
        <v/>
      </c>
      <c r="J404" s="104" t="s">
        <v>895</v>
      </c>
      <c r="K404" s="116">
        <f t="shared" si="176"/>
        <v>80</v>
      </c>
      <c r="L404" s="111">
        <v>100</v>
      </c>
      <c r="M404" s="99" t="str">
        <f t="shared" si="186"/>
        <v/>
      </c>
      <c r="P404" s="50">
        <v>0.22</v>
      </c>
      <c r="Q404" s="54">
        <v>3.4722222222222224E-4</v>
      </c>
      <c r="R404" s="52">
        <v>8</v>
      </c>
    </row>
    <row r="405" spans="1:18" ht="24" customHeight="1">
      <c r="A405" s="57">
        <v>392</v>
      </c>
      <c r="B405" s="230"/>
      <c r="C405" s="217">
        <v>565</v>
      </c>
      <c r="D405" s="129" t="s">
        <v>439</v>
      </c>
      <c r="E405" s="124"/>
      <c r="F405" s="157">
        <v>12</v>
      </c>
      <c r="G405" s="77" t="str">
        <f t="shared" si="177"/>
        <v/>
      </c>
      <c r="H405" s="102">
        <v>6</v>
      </c>
      <c r="I405" s="103" t="str">
        <f t="shared" si="155"/>
        <v/>
      </c>
      <c r="J405" s="104" t="s">
        <v>895</v>
      </c>
      <c r="K405" s="116">
        <f t="shared" si="176"/>
        <v>80</v>
      </c>
      <c r="L405" s="111">
        <v>100</v>
      </c>
      <c r="M405" s="99" t="str">
        <f t="shared" si="186"/>
        <v/>
      </c>
      <c r="P405" s="50">
        <v>0.22</v>
      </c>
      <c r="Q405" s="54">
        <v>3.4722222222222224E-4</v>
      </c>
      <c r="R405" s="52">
        <v>8</v>
      </c>
    </row>
    <row r="406" spans="1:18" ht="24" customHeight="1">
      <c r="A406" s="57">
        <v>393</v>
      </c>
      <c r="B406" s="230"/>
      <c r="C406" s="217">
        <v>568</v>
      </c>
      <c r="D406" s="129" t="s">
        <v>440</v>
      </c>
      <c r="E406" s="124"/>
      <c r="F406" s="157">
        <v>12</v>
      </c>
      <c r="G406" s="77" t="str">
        <f t="shared" ref="G406" si="187">IF(E406="","",E406*F406)</f>
        <v/>
      </c>
      <c r="H406" s="102">
        <v>6</v>
      </c>
      <c r="I406" s="103" t="str">
        <f t="shared" ref="I406" si="188">IF(E406="","",E406/H406)</f>
        <v/>
      </c>
      <c r="J406" s="104" t="s">
        <v>895</v>
      </c>
      <c r="K406" s="116">
        <f t="shared" ref="K406" si="189">L406*(1+K$9)</f>
        <v>80</v>
      </c>
      <c r="L406" s="111">
        <v>100</v>
      </c>
      <c r="M406" s="99" t="str">
        <f t="shared" ref="M406" si="190">IF(E406="","",G406*K406)</f>
        <v/>
      </c>
      <c r="P406" s="50">
        <v>0.22</v>
      </c>
      <c r="Q406" s="54">
        <v>3.4722222222222224E-4</v>
      </c>
      <c r="R406" s="52">
        <v>8</v>
      </c>
    </row>
    <row r="407" spans="1:18" ht="24" customHeight="1" thickBot="1">
      <c r="A407" s="57">
        <v>394</v>
      </c>
      <c r="B407" s="231"/>
      <c r="C407" s="217">
        <v>1673</v>
      </c>
      <c r="D407" s="129" t="s">
        <v>1013</v>
      </c>
      <c r="E407" s="124"/>
      <c r="F407" s="157">
        <v>12</v>
      </c>
      <c r="G407" s="77" t="str">
        <f t="shared" si="177"/>
        <v/>
      </c>
      <c r="H407" s="102">
        <v>6</v>
      </c>
      <c r="I407" s="103" t="str">
        <f t="shared" si="155"/>
        <v/>
      </c>
      <c r="J407" s="104" t="s">
        <v>895</v>
      </c>
      <c r="K407" s="116">
        <f t="shared" si="176"/>
        <v>80</v>
      </c>
      <c r="L407" s="111">
        <v>100</v>
      </c>
      <c r="M407" s="99" t="str">
        <f t="shared" si="186"/>
        <v/>
      </c>
      <c r="P407" s="50">
        <v>0.22</v>
      </c>
      <c r="Q407" s="54">
        <v>3.4722222222222224E-4</v>
      </c>
      <c r="R407" s="52">
        <v>8</v>
      </c>
    </row>
    <row r="408" spans="1:18" ht="24" customHeight="1">
      <c r="A408" s="57">
        <v>395</v>
      </c>
      <c r="B408" s="229"/>
      <c r="C408" s="217">
        <v>1930</v>
      </c>
      <c r="D408" s="233" t="s">
        <v>152</v>
      </c>
      <c r="E408" s="124"/>
      <c r="F408" s="157">
        <v>12</v>
      </c>
      <c r="G408" s="77" t="str">
        <f t="shared" si="177"/>
        <v/>
      </c>
      <c r="H408" s="102">
        <v>6</v>
      </c>
      <c r="I408" s="103" t="str">
        <f t="shared" si="155"/>
        <v/>
      </c>
      <c r="J408" s="104" t="s">
        <v>895</v>
      </c>
      <c r="K408" s="116">
        <f t="shared" si="176"/>
        <v>80</v>
      </c>
      <c r="L408" s="111">
        <v>100</v>
      </c>
      <c r="M408" s="99" t="str">
        <f t="shared" si="186"/>
        <v/>
      </c>
      <c r="P408" s="50">
        <v>0.22</v>
      </c>
      <c r="Q408" s="54">
        <v>3.4722222222222224E-4</v>
      </c>
      <c r="R408" s="52">
        <v>8</v>
      </c>
    </row>
    <row r="409" spans="1:18" ht="24" customHeight="1">
      <c r="A409" s="57">
        <v>396</v>
      </c>
      <c r="B409" s="230"/>
      <c r="C409" s="217">
        <v>1931</v>
      </c>
      <c r="D409" s="126" t="s">
        <v>441</v>
      </c>
      <c r="E409" s="124"/>
      <c r="F409" s="157">
        <v>12</v>
      </c>
      <c r="G409" s="77" t="str">
        <f t="shared" si="177"/>
        <v/>
      </c>
      <c r="H409" s="102">
        <v>6</v>
      </c>
      <c r="I409" s="103" t="str">
        <f t="shared" si="155"/>
        <v/>
      </c>
      <c r="J409" s="104" t="s">
        <v>895</v>
      </c>
      <c r="K409" s="116">
        <f t="shared" si="176"/>
        <v>80</v>
      </c>
      <c r="L409" s="111">
        <v>100</v>
      </c>
      <c r="M409" s="99" t="str">
        <f t="shared" si="186"/>
        <v/>
      </c>
      <c r="P409" s="50">
        <v>0.22</v>
      </c>
      <c r="Q409" s="54">
        <v>3.4722222222222224E-4</v>
      </c>
      <c r="R409" s="52">
        <v>8</v>
      </c>
    </row>
    <row r="410" spans="1:18" ht="24" customHeight="1">
      <c r="A410" s="57">
        <v>397</v>
      </c>
      <c r="B410" s="230"/>
      <c r="C410" s="217">
        <v>1674</v>
      </c>
      <c r="D410" s="126" t="s">
        <v>1014</v>
      </c>
      <c r="E410" s="124"/>
      <c r="F410" s="157">
        <v>12</v>
      </c>
      <c r="G410" s="77" t="str">
        <f t="shared" ref="G410" si="191">IF(E410="","",E410*F410)</f>
        <v/>
      </c>
      <c r="H410" s="102">
        <v>6</v>
      </c>
      <c r="I410" s="103" t="str">
        <f t="shared" ref="I410" si="192">IF(E410="","",E410/H410)</f>
        <v/>
      </c>
      <c r="J410" s="104" t="s">
        <v>895</v>
      </c>
      <c r="K410" s="116">
        <f t="shared" ref="K410" si="193">L410*(1+K$9)</f>
        <v>80</v>
      </c>
      <c r="L410" s="111">
        <v>100</v>
      </c>
      <c r="M410" s="99" t="str">
        <f t="shared" ref="M410" si="194">IF(E410="","",G410*K410)</f>
        <v/>
      </c>
      <c r="P410" s="50">
        <v>0.22</v>
      </c>
      <c r="Q410" s="54">
        <v>3.4722222222222224E-4</v>
      </c>
      <c r="R410" s="52">
        <v>8</v>
      </c>
    </row>
    <row r="411" spans="1:18" ht="24" customHeight="1">
      <c r="A411" s="57">
        <v>398</v>
      </c>
      <c r="B411" s="230"/>
      <c r="C411" s="217">
        <v>1932</v>
      </c>
      <c r="D411" s="126" t="s">
        <v>442</v>
      </c>
      <c r="E411" s="124"/>
      <c r="F411" s="157">
        <v>12</v>
      </c>
      <c r="G411" s="77" t="str">
        <f t="shared" si="177"/>
        <v/>
      </c>
      <c r="H411" s="102">
        <v>6</v>
      </c>
      <c r="I411" s="103" t="str">
        <f t="shared" si="155"/>
        <v/>
      </c>
      <c r="J411" s="104" t="s">
        <v>895</v>
      </c>
      <c r="K411" s="116">
        <f t="shared" si="176"/>
        <v>80</v>
      </c>
      <c r="L411" s="111">
        <v>100</v>
      </c>
      <c r="M411" s="99" t="str">
        <f t="shared" si="186"/>
        <v/>
      </c>
      <c r="P411" s="50">
        <v>0.22</v>
      </c>
      <c r="Q411" s="54">
        <v>3.4722222222222224E-4</v>
      </c>
      <c r="R411" s="52">
        <v>8</v>
      </c>
    </row>
    <row r="412" spans="1:18" ht="24" customHeight="1">
      <c r="A412" s="57">
        <v>399</v>
      </c>
      <c r="B412" s="230"/>
      <c r="C412" s="217">
        <v>1971</v>
      </c>
      <c r="D412" s="126" t="s">
        <v>1000</v>
      </c>
      <c r="E412" s="124"/>
      <c r="F412" s="157">
        <v>12</v>
      </c>
      <c r="G412" s="77" t="str">
        <f t="shared" ref="G412:G413" si="195">IF(E412="","",E412*F412)</f>
        <v/>
      </c>
      <c r="H412" s="102">
        <v>6</v>
      </c>
      <c r="I412" s="103" t="str">
        <f t="shared" ref="I412:I413" si="196">IF(E412="","",E412/H412)</f>
        <v/>
      </c>
      <c r="J412" s="104" t="s">
        <v>895</v>
      </c>
      <c r="K412" s="116">
        <f t="shared" ref="K412:K413" si="197">L412*(1+K$9)</f>
        <v>80</v>
      </c>
      <c r="L412" s="111">
        <v>100</v>
      </c>
      <c r="M412" s="99" t="str">
        <f t="shared" ref="M412:M413" si="198">IF(E412="","",G412*K412)</f>
        <v/>
      </c>
      <c r="P412" s="50">
        <v>0.22</v>
      </c>
      <c r="Q412" s="54">
        <v>3.4722222222222224E-4</v>
      </c>
      <c r="R412" s="52">
        <v>8</v>
      </c>
    </row>
    <row r="413" spans="1:18" ht="24" customHeight="1">
      <c r="A413" s="57">
        <v>400</v>
      </c>
      <c r="B413" s="230"/>
      <c r="C413" s="217">
        <v>1675</v>
      </c>
      <c r="D413" s="126" t="s">
        <v>1015</v>
      </c>
      <c r="E413" s="124"/>
      <c r="F413" s="157">
        <v>12</v>
      </c>
      <c r="G413" s="77" t="str">
        <f t="shared" si="195"/>
        <v/>
      </c>
      <c r="H413" s="102">
        <v>6</v>
      </c>
      <c r="I413" s="103" t="str">
        <f t="shared" si="196"/>
        <v/>
      </c>
      <c r="J413" s="104" t="s">
        <v>895</v>
      </c>
      <c r="K413" s="116">
        <f t="shared" si="197"/>
        <v>80</v>
      </c>
      <c r="L413" s="111">
        <v>100</v>
      </c>
      <c r="M413" s="99" t="str">
        <f t="shared" si="198"/>
        <v/>
      </c>
      <c r="P413" s="50">
        <v>0.22</v>
      </c>
      <c r="Q413" s="54">
        <v>3.4722222222222224E-4</v>
      </c>
      <c r="R413" s="52">
        <v>8</v>
      </c>
    </row>
    <row r="414" spans="1:18" ht="24" customHeight="1">
      <c r="A414" s="57">
        <v>401</v>
      </c>
      <c r="B414" s="230"/>
      <c r="C414" s="217">
        <v>1940</v>
      </c>
      <c r="D414" s="126" t="s">
        <v>443</v>
      </c>
      <c r="E414" s="124"/>
      <c r="F414" s="157">
        <v>12</v>
      </c>
      <c r="G414" s="77" t="str">
        <f t="shared" si="177"/>
        <v/>
      </c>
      <c r="H414" s="102">
        <v>6</v>
      </c>
      <c r="I414" s="103" t="str">
        <f t="shared" si="155"/>
        <v/>
      </c>
      <c r="J414" s="104" t="s">
        <v>895</v>
      </c>
      <c r="K414" s="116">
        <f t="shared" si="176"/>
        <v>80</v>
      </c>
      <c r="L414" s="111">
        <v>100</v>
      </c>
      <c r="M414" s="99" t="str">
        <f t="shared" si="186"/>
        <v/>
      </c>
      <c r="P414" s="50">
        <v>0.22</v>
      </c>
      <c r="Q414" s="54">
        <v>3.4722222222222224E-4</v>
      </c>
      <c r="R414" s="52">
        <v>8</v>
      </c>
    </row>
    <row r="415" spans="1:18" ht="24" customHeight="1">
      <c r="A415" s="57">
        <v>402</v>
      </c>
      <c r="B415" s="230"/>
      <c r="C415" s="217">
        <v>1933</v>
      </c>
      <c r="D415" s="126" t="s">
        <v>444</v>
      </c>
      <c r="E415" s="124"/>
      <c r="F415" s="157">
        <v>12</v>
      </c>
      <c r="G415" s="77" t="str">
        <f t="shared" si="177"/>
        <v/>
      </c>
      <c r="H415" s="102">
        <v>6</v>
      </c>
      <c r="I415" s="103" t="str">
        <f t="shared" si="155"/>
        <v/>
      </c>
      <c r="J415" s="104" t="s">
        <v>895</v>
      </c>
      <c r="K415" s="116">
        <f t="shared" si="176"/>
        <v>80</v>
      </c>
      <c r="L415" s="111">
        <v>100</v>
      </c>
      <c r="M415" s="99" t="str">
        <f t="shared" si="186"/>
        <v/>
      </c>
      <c r="P415" s="50">
        <v>0.22</v>
      </c>
      <c r="Q415" s="54">
        <v>3.4722222222222224E-4</v>
      </c>
      <c r="R415" s="52">
        <v>8</v>
      </c>
    </row>
    <row r="416" spans="1:18" ht="24" customHeight="1">
      <c r="A416" s="57">
        <v>403</v>
      </c>
      <c r="B416" s="230"/>
      <c r="C416" s="217">
        <v>1941</v>
      </c>
      <c r="D416" s="126" t="s">
        <v>445</v>
      </c>
      <c r="E416" s="124"/>
      <c r="F416" s="157">
        <v>12</v>
      </c>
      <c r="G416" s="77" t="str">
        <f t="shared" si="177"/>
        <v/>
      </c>
      <c r="H416" s="102">
        <v>6</v>
      </c>
      <c r="I416" s="103" t="str">
        <f t="shared" si="155"/>
        <v/>
      </c>
      <c r="J416" s="104" t="s">
        <v>895</v>
      </c>
      <c r="K416" s="116">
        <f t="shared" si="176"/>
        <v>80</v>
      </c>
      <c r="L416" s="111">
        <v>100</v>
      </c>
      <c r="M416" s="99" t="str">
        <f t="shared" si="186"/>
        <v/>
      </c>
      <c r="P416" s="50">
        <v>0.22</v>
      </c>
      <c r="Q416" s="54">
        <v>3.4722222222222224E-4</v>
      </c>
      <c r="R416" s="52">
        <v>8</v>
      </c>
    </row>
    <row r="417" spans="1:18" ht="24" customHeight="1">
      <c r="A417" s="57">
        <v>404</v>
      </c>
      <c r="B417" s="230"/>
      <c r="C417" s="217">
        <v>1942</v>
      </c>
      <c r="D417" s="126" t="s">
        <v>446</v>
      </c>
      <c r="E417" s="124"/>
      <c r="F417" s="157">
        <v>12</v>
      </c>
      <c r="G417" s="77" t="str">
        <f t="shared" si="177"/>
        <v/>
      </c>
      <c r="H417" s="102">
        <v>6</v>
      </c>
      <c r="I417" s="103" t="str">
        <f t="shared" si="155"/>
        <v/>
      </c>
      <c r="J417" s="104" t="s">
        <v>895</v>
      </c>
      <c r="K417" s="116">
        <f t="shared" si="176"/>
        <v>80</v>
      </c>
      <c r="L417" s="111">
        <v>100</v>
      </c>
      <c r="M417" s="99" t="str">
        <f t="shared" si="186"/>
        <v/>
      </c>
      <c r="P417" s="50">
        <v>0.22</v>
      </c>
      <c r="Q417" s="54">
        <v>3.4722222222222224E-4</v>
      </c>
      <c r="R417" s="52">
        <v>8</v>
      </c>
    </row>
    <row r="418" spans="1:18" ht="24" customHeight="1">
      <c r="A418" s="57">
        <v>405</v>
      </c>
      <c r="B418" s="230"/>
      <c r="C418" s="217">
        <v>1934</v>
      </c>
      <c r="D418" s="126" t="s">
        <v>447</v>
      </c>
      <c r="E418" s="124"/>
      <c r="F418" s="157">
        <v>12</v>
      </c>
      <c r="G418" s="77" t="str">
        <f t="shared" si="177"/>
        <v/>
      </c>
      <c r="H418" s="102">
        <v>6</v>
      </c>
      <c r="I418" s="103" t="str">
        <f t="shared" si="155"/>
        <v/>
      </c>
      <c r="J418" s="104" t="s">
        <v>895</v>
      </c>
      <c r="K418" s="116">
        <f t="shared" si="176"/>
        <v>80</v>
      </c>
      <c r="L418" s="111">
        <v>100</v>
      </c>
      <c r="M418" s="99" t="str">
        <f t="shared" si="186"/>
        <v/>
      </c>
      <c r="P418" s="50">
        <v>0.22</v>
      </c>
      <c r="Q418" s="54">
        <v>3.4722222222222224E-4</v>
      </c>
      <c r="R418" s="52">
        <v>8</v>
      </c>
    </row>
    <row r="419" spans="1:18" ht="24" customHeight="1">
      <c r="A419" s="57">
        <v>406</v>
      </c>
      <c r="B419" s="230"/>
      <c r="C419" s="217">
        <v>1616</v>
      </c>
      <c r="D419" s="126" t="s">
        <v>448</v>
      </c>
      <c r="E419" s="124"/>
      <c r="F419" s="157">
        <v>12</v>
      </c>
      <c r="G419" s="77" t="str">
        <f t="shared" si="177"/>
        <v/>
      </c>
      <c r="H419" s="102">
        <v>6</v>
      </c>
      <c r="I419" s="103" t="str">
        <f t="shared" ref="I419:I484" si="199">IF(E419="","",E419/H419)</f>
        <v/>
      </c>
      <c r="J419" s="104" t="s">
        <v>895</v>
      </c>
      <c r="K419" s="116">
        <f t="shared" si="176"/>
        <v>80</v>
      </c>
      <c r="L419" s="111">
        <v>100</v>
      </c>
      <c r="M419" s="99" t="str">
        <f t="shared" si="186"/>
        <v/>
      </c>
      <c r="P419" s="50">
        <v>0.22</v>
      </c>
      <c r="Q419" s="54">
        <v>3.4722222222222224E-4</v>
      </c>
      <c r="R419" s="52">
        <v>8</v>
      </c>
    </row>
    <row r="420" spans="1:18" ht="24" customHeight="1">
      <c r="A420" s="57">
        <v>407</v>
      </c>
      <c r="B420" s="230"/>
      <c r="C420" s="217">
        <v>1935</v>
      </c>
      <c r="D420" s="126" t="s">
        <v>449</v>
      </c>
      <c r="E420" s="124"/>
      <c r="F420" s="157">
        <v>12</v>
      </c>
      <c r="G420" s="77" t="str">
        <f t="shared" si="177"/>
        <v/>
      </c>
      <c r="H420" s="102">
        <v>6</v>
      </c>
      <c r="I420" s="103" t="str">
        <f t="shared" si="199"/>
        <v/>
      </c>
      <c r="J420" s="104" t="s">
        <v>895</v>
      </c>
      <c r="K420" s="116">
        <f t="shared" si="176"/>
        <v>80</v>
      </c>
      <c r="L420" s="111">
        <v>100</v>
      </c>
      <c r="M420" s="99" t="str">
        <f t="shared" si="186"/>
        <v/>
      </c>
      <c r="P420" s="50">
        <v>0.22</v>
      </c>
      <c r="Q420" s="54">
        <v>3.4722222222222224E-4</v>
      </c>
      <c r="R420" s="52">
        <v>8</v>
      </c>
    </row>
    <row r="421" spans="1:18" ht="24" customHeight="1">
      <c r="A421" s="57">
        <v>408</v>
      </c>
      <c r="B421" s="230"/>
      <c r="C421" s="217">
        <v>1936</v>
      </c>
      <c r="D421" s="126" t="s">
        <v>450</v>
      </c>
      <c r="E421" s="124"/>
      <c r="F421" s="157">
        <v>12</v>
      </c>
      <c r="G421" s="77" t="str">
        <f t="shared" ref="G421" si="200">IF(E421="","",E421*F421)</f>
        <v/>
      </c>
      <c r="H421" s="102">
        <v>6</v>
      </c>
      <c r="I421" s="103" t="str">
        <f t="shared" ref="I421" si="201">IF(E421="","",E421/H421)</f>
        <v/>
      </c>
      <c r="J421" s="104" t="s">
        <v>895</v>
      </c>
      <c r="K421" s="116">
        <f t="shared" ref="K421" si="202">L421*(1+K$9)</f>
        <v>80</v>
      </c>
      <c r="L421" s="111">
        <v>100</v>
      </c>
      <c r="M421" s="99" t="str">
        <f t="shared" ref="M421" si="203">IF(E421="","",G421*K421)</f>
        <v/>
      </c>
      <c r="P421" s="50">
        <v>0.22</v>
      </c>
      <c r="Q421" s="54">
        <v>3.4722222222222224E-4</v>
      </c>
      <c r="R421" s="52">
        <v>8</v>
      </c>
    </row>
    <row r="422" spans="1:18" ht="24" customHeight="1" thickBot="1">
      <c r="A422" s="57">
        <v>409</v>
      </c>
      <c r="B422" s="231"/>
      <c r="C422" s="217">
        <v>1676</v>
      </c>
      <c r="D422" s="126" t="s">
        <v>1016</v>
      </c>
      <c r="E422" s="124"/>
      <c r="F422" s="157">
        <v>12</v>
      </c>
      <c r="G422" s="77" t="str">
        <f t="shared" si="177"/>
        <v/>
      </c>
      <c r="H422" s="102">
        <v>6</v>
      </c>
      <c r="I422" s="103" t="str">
        <f t="shared" si="199"/>
        <v/>
      </c>
      <c r="J422" s="104" t="s">
        <v>895</v>
      </c>
      <c r="K422" s="116">
        <f t="shared" si="176"/>
        <v>80</v>
      </c>
      <c r="L422" s="111">
        <v>100</v>
      </c>
      <c r="M422" s="99" t="str">
        <f t="shared" si="186"/>
        <v/>
      </c>
      <c r="P422" s="50">
        <v>0.22</v>
      </c>
      <c r="Q422" s="54">
        <v>3.4722222222222224E-4</v>
      </c>
      <c r="R422" s="52">
        <v>8</v>
      </c>
    </row>
    <row r="423" spans="1:18" ht="24" customHeight="1">
      <c r="A423" s="57">
        <v>410</v>
      </c>
      <c r="B423" s="58"/>
      <c r="C423" s="217">
        <v>414</v>
      </c>
      <c r="D423" s="147" t="s">
        <v>153</v>
      </c>
      <c r="E423" s="124"/>
      <c r="F423" s="157">
        <v>12</v>
      </c>
      <c r="G423" s="77" t="str">
        <f t="shared" si="177"/>
        <v/>
      </c>
      <c r="H423" s="102">
        <v>6</v>
      </c>
      <c r="I423" s="103" t="str">
        <f t="shared" si="199"/>
        <v/>
      </c>
      <c r="J423" s="104" t="s">
        <v>895</v>
      </c>
      <c r="K423" s="116">
        <f t="shared" si="176"/>
        <v>64</v>
      </c>
      <c r="L423" s="111">
        <v>80</v>
      </c>
      <c r="M423" s="99" t="str">
        <f t="shared" si="186"/>
        <v/>
      </c>
      <c r="P423" s="50">
        <v>0.22</v>
      </c>
      <c r="Q423" s="54">
        <v>3.4722222222222224E-4</v>
      </c>
      <c r="R423" s="52">
        <v>8</v>
      </c>
    </row>
    <row r="424" spans="1:18" ht="24" customHeight="1">
      <c r="A424" s="57">
        <v>411</v>
      </c>
      <c r="B424" s="58"/>
      <c r="C424" s="217">
        <v>415</v>
      </c>
      <c r="D424" s="147" t="s">
        <v>451</v>
      </c>
      <c r="E424" s="124"/>
      <c r="F424" s="157">
        <v>12</v>
      </c>
      <c r="G424" s="77" t="str">
        <f t="shared" si="177"/>
        <v/>
      </c>
      <c r="H424" s="102">
        <v>6</v>
      </c>
      <c r="I424" s="103" t="str">
        <f t="shared" si="199"/>
        <v/>
      </c>
      <c r="J424" s="104" t="s">
        <v>895</v>
      </c>
      <c r="K424" s="116">
        <f t="shared" si="176"/>
        <v>64</v>
      </c>
      <c r="L424" s="111">
        <v>80</v>
      </c>
      <c r="M424" s="99" t="str">
        <f t="shared" si="186"/>
        <v/>
      </c>
      <c r="P424" s="50">
        <v>0.22</v>
      </c>
      <c r="Q424" s="54">
        <v>3.4722222222222224E-4</v>
      </c>
      <c r="R424" s="52">
        <v>8</v>
      </c>
    </row>
    <row r="425" spans="1:18" ht="24" customHeight="1">
      <c r="A425" s="57">
        <v>412</v>
      </c>
      <c r="B425" s="58"/>
      <c r="C425" s="217">
        <v>870</v>
      </c>
      <c r="D425" s="147" t="s">
        <v>452</v>
      </c>
      <c r="E425" s="124"/>
      <c r="F425" s="157">
        <v>12</v>
      </c>
      <c r="G425" s="77" t="str">
        <f t="shared" si="177"/>
        <v/>
      </c>
      <c r="H425" s="102">
        <v>6</v>
      </c>
      <c r="I425" s="103" t="str">
        <f t="shared" si="199"/>
        <v/>
      </c>
      <c r="J425" s="104" t="s">
        <v>895</v>
      </c>
      <c r="K425" s="116">
        <f t="shared" si="176"/>
        <v>64</v>
      </c>
      <c r="L425" s="111">
        <v>80</v>
      </c>
      <c r="M425" s="99" t="str">
        <f t="shared" si="186"/>
        <v/>
      </c>
      <c r="P425" s="50">
        <v>0.22</v>
      </c>
      <c r="Q425" s="54">
        <v>3.4722222222222224E-4</v>
      </c>
      <c r="R425" s="52">
        <v>8</v>
      </c>
    </row>
    <row r="426" spans="1:18" ht="24" customHeight="1">
      <c r="A426" s="57">
        <v>413</v>
      </c>
      <c r="B426" s="58"/>
      <c r="C426" s="217">
        <v>385</v>
      </c>
      <c r="D426" s="147" t="s">
        <v>453</v>
      </c>
      <c r="E426" s="124"/>
      <c r="F426" s="157">
        <v>12</v>
      </c>
      <c r="G426" s="77" t="str">
        <f t="shared" si="177"/>
        <v/>
      </c>
      <c r="H426" s="102">
        <v>6</v>
      </c>
      <c r="I426" s="103" t="str">
        <f t="shared" si="199"/>
        <v/>
      </c>
      <c r="J426" s="104" t="s">
        <v>895</v>
      </c>
      <c r="K426" s="116">
        <f t="shared" si="176"/>
        <v>64</v>
      </c>
      <c r="L426" s="111">
        <v>80</v>
      </c>
      <c r="M426" s="99" t="str">
        <f t="shared" si="186"/>
        <v/>
      </c>
      <c r="P426" s="50">
        <v>0.22</v>
      </c>
      <c r="Q426" s="54">
        <v>3.4722222222222224E-4</v>
      </c>
      <c r="R426" s="52">
        <v>8</v>
      </c>
    </row>
    <row r="427" spans="1:18" ht="24" customHeight="1">
      <c r="A427" s="57">
        <v>414</v>
      </c>
      <c r="B427" s="58"/>
      <c r="C427" s="217">
        <v>1393</v>
      </c>
      <c r="D427" s="147" t="s">
        <v>154</v>
      </c>
      <c r="E427" s="124"/>
      <c r="F427" s="157">
        <v>12</v>
      </c>
      <c r="G427" s="77" t="str">
        <f t="shared" si="177"/>
        <v/>
      </c>
      <c r="H427" s="102">
        <v>6</v>
      </c>
      <c r="I427" s="103" t="str">
        <f t="shared" si="199"/>
        <v/>
      </c>
      <c r="J427" s="104" t="s">
        <v>895</v>
      </c>
      <c r="K427" s="116">
        <f t="shared" si="176"/>
        <v>64</v>
      </c>
      <c r="L427" s="111">
        <v>80</v>
      </c>
      <c r="M427" s="99" t="str">
        <f t="shared" si="186"/>
        <v/>
      </c>
      <c r="P427" s="50">
        <v>0.22</v>
      </c>
      <c r="Q427" s="54">
        <v>3.4722222222222224E-4</v>
      </c>
      <c r="R427" s="52">
        <v>8</v>
      </c>
    </row>
    <row r="428" spans="1:18" ht="24" customHeight="1">
      <c r="A428" s="57">
        <v>415</v>
      </c>
      <c r="B428" s="58"/>
      <c r="C428" s="217">
        <v>416</v>
      </c>
      <c r="D428" s="147" t="s">
        <v>454</v>
      </c>
      <c r="E428" s="124"/>
      <c r="F428" s="157">
        <v>12</v>
      </c>
      <c r="G428" s="77" t="str">
        <f t="shared" si="177"/>
        <v/>
      </c>
      <c r="H428" s="102">
        <v>6</v>
      </c>
      <c r="I428" s="103" t="str">
        <f t="shared" si="199"/>
        <v/>
      </c>
      <c r="J428" s="104" t="s">
        <v>895</v>
      </c>
      <c r="K428" s="116">
        <f t="shared" si="176"/>
        <v>64</v>
      </c>
      <c r="L428" s="111">
        <v>80</v>
      </c>
      <c r="M428" s="99" t="str">
        <f t="shared" si="186"/>
        <v/>
      </c>
      <c r="P428" s="50">
        <v>0.22</v>
      </c>
      <c r="Q428" s="54">
        <v>3.4722222222222224E-4</v>
      </c>
      <c r="R428" s="52">
        <v>8</v>
      </c>
    </row>
    <row r="429" spans="1:18" ht="24" customHeight="1">
      <c r="A429" s="57">
        <v>416</v>
      </c>
      <c r="B429" s="58"/>
      <c r="C429" s="217">
        <v>374</v>
      </c>
      <c r="D429" s="147" t="s">
        <v>155</v>
      </c>
      <c r="E429" s="124"/>
      <c r="F429" s="157">
        <v>12</v>
      </c>
      <c r="G429" s="77" t="str">
        <f t="shared" si="177"/>
        <v/>
      </c>
      <c r="H429" s="102">
        <v>6</v>
      </c>
      <c r="I429" s="103" t="str">
        <f t="shared" si="199"/>
        <v/>
      </c>
      <c r="J429" s="104" t="s">
        <v>895</v>
      </c>
      <c r="K429" s="116">
        <f t="shared" si="176"/>
        <v>64</v>
      </c>
      <c r="L429" s="111">
        <v>80</v>
      </c>
      <c r="M429" s="99" t="str">
        <f t="shared" si="186"/>
        <v/>
      </c>
      <c r="P429" s="50">
        <v>0.22</v>
      </c>
      <c r="Q429" s="54">
        <v>3.4722222222222224E-4</v>
      </c>
      <c r="R429" s="52">
        <v>8</v>
      </c>
    </row>
    <row r="430" spans="1:18" ht="24" customHeight="1">
      <c r="A430" s="57">
        <v>417</v>
      </c>
      <c r="B430" s="58"/>
      <c r="C430" s="217">
        <v>417</v>
      </c>
      <c r="D430" s="147" t="s">
        <v>156</v>
      </c>
      <c r="E430" s="124"/>
      <c r="F430" s="157">
        <v>12</v>
      </c>
      <c r="G430" s="77" t="str">
        <f t="shared" si="177"/>
        <v/>
      </c>
      <c r="H430" s="102">
        <v>6</v>
      </c>
      <c r="I430" s="103" t="str">
        <f t="shared" si="199"/>
        <v/>
      </c>
      <c r="J430" s="104" t="s">
        <v>895</v>
      </c>
      <c r="K430" s="116">
        <f t="shared" si="176"/>
        <v>64</v>
      </c>
      <c r="L430" s="111">
        <v>80</v>
      </c>
      <c r="M430" s="99" t="str">
        <f t="shared" si="186"/>
        <v/>
      </c>
      <c r="P430" s="50">
        <v>0.22</v>
      </c>
      <c r="Q430" s="54">
        <v>3.4722222222222224E-4</v>
      </c>
      <c r="R430" s="52">
        <v>8</v>
      </c>
    </row>
    <row r="431" spans="1:18" ht="24" customHeight="1">
      <c r="A431" s="57">
        <v>418</v>
      </c>
      <c r="B431" s="58"/>
      <c r="C431" s="217">
        <v>418</v>
      </c>
      <c r="D431" s="147" t="s">
        <v>157</v>
      </c>
      <c r="E431" s="124"/>
      <c r="F431" s="157">
        <v>12</v>
      </c>
      <c r="G431" s="77" t="str">
        <f t="shared" si="177"/>
        <v/>
      </c>
      <c r="H431" s="102">
        <v>6</v>
      </c>
      <c r="I431" s="103" t="str">
        <f t="shared" si="199"/>
        <v/>
      </c>
      <c r="J431" s="104" t="s">
        <v>895</v>
      </c>
      <c r="K431" s="116">
        <f t="shared" si="176"/>
        <v>64</v>
      </c>
      <c r="L431" s="111">
        <v>80</v>
      </c>
      <c r="M431" s="99" t="str">
        <f t="shared" si="186"/>
        <v/>
      </c>
      <c r="P431" s="50">
        <v>0.22</v>
      </c>
      <c r="Q431" s="54">
        <v>3.4722222222222224E-4</v>
      </c>
      <c r="R431" s="52">
        <v>8</v>
      </c>
    </row>
    <row r="432" spans="1:18" ht="24" customHeight="1">
      <c r="A432" s="57">
        <v>419</v>
      </c>
      <c r="B432" s="58"/>
      <c r="C432" s="217">
        <v>419</v>
      </c>
      <c r="D432" s="147" t="s">
        <v>455</v>
      </c>
      <c r="E432" s="124"/>
      <c r="F432" s="157">
        <v>12</v>
      </c>
      <c r="G432" s="77" t="str">
        <f t="shared" si="177"/>
        <v/>
      </c>
      <c r="H432" s="102">
        <v>6</v>
      </c>
      <c r="I432" s="103" t="str">
        <f t="shared" si="199"/>
        <v/>
      </c>
      <c r="J432" s="104" t="s">
        <v>895</v>
      </c>
      <c r="K432" s="116">
        <f t="shared" si="176"/>
        <v>64</v>
      </c>
      <c r="L432" s="111">
        <v>80</v>
      </c>
      <c r="M432" s="99" t="str">
        <f t="shared" si="186"/>
        <v/>
      </c>
      <c r="P432" s="50">
        <v>0.22</v>
      </c>
      <c r="Q432" s="54">
        <v>3.4722222222222224E-4</v>
      </c>
      <c r="R432" s="52">
        <v>8</v>
      </c>
    </row>
    <row r="433" spans="1:18" ht="24" customHeight="1">
      <c r="A433" s="57">
        <v>420</v>
      </c>
      <c r="B433" s="58"/>
      <c r="C433" s="217">
        <v>420</v>
      </c>
      <c r="D433" s="147" t="s">
        <v>456</v>
      </c>
      <c r="E433" s="124"/>
      <c r="F433" s="157">
        <v>12</v>
      </c>
      <c r="G433" s="77" t="str">
        <f t="shared" si="177"/>
        <v/>
      </c>
      <c r="H433" s="102">
        <v>6</v>
      </c>
      <c r="I433" s="103" t="str">
        <f t="shared" si="199"/>
        <v/>
      </c>
      <c r="J433" s="104" t="s">
        <v>895</v>
      </c>
      <c r="K433" s="116">
        <f t="shared" si="176"/>
        <v>64</v>
      </c>
      <c r="L433" s="111">
        <v>80</v>
      </c>
      <c r="M433" s="99" t="str">
        <f t="shared" si="186"/>
        <v/>
      </c>
      <c r="P433" s="50">
        <v>0.22</v>
      </c>
      <c r="Q433" s="54">
        <v>3.4722222222222224E-4</v>
      </c>
      <c r="R433" s="52">
        <v>8</v>
      </c>
    </row>
    <row r="434" spans="1:18" ht="24" customHeight="1">
      <c r="A434" s="57">
        <v>421</v>
      </c>
      <c r="B434" s="58"/>
      <c r="C434" s="217">
        <v>421</v>
      </c>
      <c r="D434" s="147" t="s">
        <v>457</v>
      </c>
      <c r="E434" s="124"/>
      <c r="F434" s="157">
        <v>12</v>
      </c>
      <c r="G434" s="77" t="str">
        <f t="shared" si="177"/>
        <v/>
      </c>
      <c r="H434" s="102">
        <v>6</v>
      </c>
      <c r="I434" s="103" t="str">
        <f t="shared" si="199"/>
        <v/>
      </c>
      <c r="J434" s="104" t="s">
        <v>895</v>
      </c>
      <c r="K434" s="116">
        <f t="shared" si="176"/>
        <v>64</v>
      </c>
      <c r="L434" s="111">
        <v>80</v>
      </c>
      <c r="M434" s="99" t="str">
        <f t="shared" si="186"/>
        <v/>
      </c>
      <c r="P434" s="50">
        <v>0.22</v>
      </c>
      <c r="Q434" s="54">
        <v>3.4722222222222224E-4</v>
      </c>
      <c r="R434" s="52">
        <v>8</v>
      </c>
    </row>
    <row r="435" spans="1:18" ht="24" customHeight="1">
      <c r="A435" s="57">
        <v>422</v>
      </c>
      <c r="B435" s="58"/>
      <c r="C435" s="217">
        <v>362</v>
      </c>
      <c r="D435" s="147" t="s">
        <v>458</v>
      </c>
      <c r="E435" s="124"/>
      <c r="F435" s="157">
        <v>12</v>
      </c>
      <c r="G435" s="77" t="str">
        <f t="shared" si="177"/>
        <v/>
      </c>
      <c r="H435" s="102">
        <v>6</v>
      </c>
      <c r="I435" s="103" t="str">
        <f t="shared" si="199"/>
        <v/>
      </c>
      <c r="J435" s="104" t="s">
        <v>895</v>
      </c>
      <c r="K435" s="116">
        <f t="shared" si="176"/>
        <v>64</v>
      </c>
      <c r="L435" s="111">
        <v>80</v>
      </c>
      <c r="M435" s="99" t="str">
        <f t="shared" si="186"/>
        <v/>
      </c>
      <c r="P435" s="50">
        <v>0.22</v>
      </c>
      <c r="Q435" s="54">
        <v>3.4722222222222224E-4</v>
      </c>
      <c r="R435" s="52">
        <v>8</v>
      </c>
    </row>
    <row r="436" spans="1:18" ht="24" customHeight="1">
      <c r="A436" s="57">
        <v>423</v>
      </c>
      <c r="B436" s="58"/>
      <c r="C436" s="217">
        <v>425</v>
      </c>
      <c r="D436" s="147" t="s">
        <v>459</v>
      </c>
      <c r="E436" s="124"/>
      <c r="F436" s="157">
        <v>12</v>
      </c>
      <c r="G436" s="77" t="str">
        <f t="shared" si="177"/>
        <v/>
      </c>
      <c r="H436" s="102">
        <v>6</v>
      </c>
      <c r="I436" s="103" t="str">
        <f t="shared" si="199"/>
        <v/>
      </c>
      <c r="J436" s="104" t="s">
        <v>895</v>
      </c>
      <c r="K436" s="116">
        <f t="shared" si="176"/>
        <v>64</v>
      </c>
      <c r="L436" s="111">
        <v>80</v>
      </c>
      <c r="M436" s="99" t="str">
        <f t="shared" si="186"/>
        <v/>
      </c>
      <c r="P436" s="50">
        <v>0.22</v>
      </c>
      <c r="Q436" s="54">
        <v>3.4722222222222224E-4</v>
      </c>
      <c r="R436" s="52">
        <v>8</v>
      </c>
    </row>
    <row r="437" spans="1:18" ht="24" customHeight="1">
      <c r="A437" s="57">
        <v>424</v>
      </c>
      <c r="B437" s="58"/>
      <c r="C437" s="217">
        <v>311</v>
      </c>
      <c r="D437" s="147" t="s">
        <v>158</v>
      </c>
      <c r="E437" s="124"/>
      <c r="F437" s="157">
        <v>12</v>
      </c>
      <c r="G437" s="77" t="str">
        <f t="shared" si="177"/>
        <v/>
      </c>
      <c r="H437" s="102">
        <v>6</v>
      </c>
      <c r="I437" s="103" t="str">
        <f t="shared" si="199"/>
        <v/>
      </c>
      <c r="J437" s="104" t="s">
        <v>895</v>
      </c>
      <c r="K437" s="116">
        <f t="shared" si="176"/>
        <v>64</v>
      </c>
      <c r="L437" s="111">
        <v>80</v>
      </c>
      <c r="M437" s="99" t="str">
        <f t="shared" si="186"/>
        <v/>
      </c>
      <c r="P437" s="50">
        <v>0.22</v>
      </c>
      <c r="Q437" s="54">
        <v>3.4722222222222224E-4</v>
      </c>
      <c r="R437" s="52">
        <v>8</v>
      </c>
    </row>
    <row r="438" spans="1:18" ht="24" customHeight="1">
      <c r="A438" s="57">
        <v>425</v>
      </c>
      <c r="B438" s="59"/>
      <c r="C438" s="217">
        <v>1924</v>
      </c>
      <c r="D438" s="147" t="s">
        <v>159</v>
      </c>
      <c r="E438" s="124"/>
      <c r="F438" s="157">
        <v>12</v>
      </c>
      <c r="G438" s="77" t="str">
        <f t="shared" si="177"/>
        <v/>
      </c>
      <c r="H438" s="102">
        <v>6</v>
      </c>
      <c r="I438" s="103" t="str">
        <f t="shared" si="199"/>
        <v/>
      </c>
      <c r="J438" s="104" t="s">
        <v>895</v>
      </c>
      <c r="K438" s="116">
        <f t="shared" si="176"/>
        <v>64</v>
      </c>
      <c r="L438" s="111">
        <v>80</v>
      </c>
      <c r="M438" s="99" t="str">
        <f t="shared" si="186"/>
        <v/>
      </c>
      <c r="P438" s="50">
        <v>0.22</v>
      </c>
      <c r="Q438" s="54">
        <v>3.4722222222222224E-4</v>
      </c>
      <c r="R438" s="52">
        <v>8</v>
      </c>
    </row>
    <row r="439" spans="1:18" ht="24" customHeight="1">
      <c r="A439" s="57">
        <v>426</v>
      </c>
      <c r="B439" s="59"/>
      <c r="C439" s="217">
        <v>373</v>
      </c>
      <c r="D439" s="147" t="s">
        <v>460</v>
      </c>
      <c r="E439" s="124"/>
      <c r="F439" s="157">
        <v>12</v>
      </c>
      <c r="G439" s="77" t="str">
        <f t="shared" si="177"/>
        <v/>
      </c>
      <c r="H439" s="102">
        <v>6</v>
      </c>
      <c r="I439" s="103" t="str">
        <f t="shared" si="199"/>
        <v/>
      </c>
      <c r="J439" s="104" t="s">
        <v>895</v>
      </c>
      <c r="K439" s="116">
        <f t="shared" si="176"/>
        <v>64</v>
      </c>
      <c r="L439" s="111">
        <v>80</v>
      </c>
      <c r="M439" s="99" t="str">
        <f t="shared" si="186"/>
        <v/>
      </c>
      <c r="P439" s="50">
        <v>0.22</v>
      </c>
      <c r="Q439" s="54">
        <v>3.4722222222222224E-4</v>
      </c>
      <c r="R439" s="52">
        <v>8</v>
      </c>
    </row>
    <row r="440" spans="1:18" ht="24" customHeight="1">
      <c r="A440" s="57">
        <v>427</v>
      </c>
      <c r="B440" s="59"/>
      <c r="C440" s="217">
        <v>426</v>
      </c>
      <c r="D440" s="147" t="s">
        <v>461</v>
      </c>
      <c r="E440" s="124"/>
      <c r="F440" s="157">
        <v>12</v>
      </c>
      <c r="G440" s="77" t="str">
        <f t="shared" si="177"/>
        <v/>
      </c>
      <c r="H440" s="102">
        <v>6</v>
      </c>
      <c r="I440" s="103" t="str">
        <f t="shared" si="199"/>
        <v/>
      </c>
      <c r="J440" s="104" t="s">
        <v>895</v>
      </c>
      <c r="K440" s="116">
        <f t="shared" si="176"/>
        <v>64</v>
      </c>
      <c r="L440" s="111">
        <v>80</v>
      </c>
      <c r="M440" s="99" t="str">
        <f t="shared" si="186"/>
        <v/>
      </c>
      <c r="P440" s="50">
        <v>0.22</v>
      </c>
      <c r="Q440" s="54">
        <v>3.4722222222222224E-4</v>
      </c>
      <c r="R440" s="52">
        <v>8</v>
      </c>
    </row>
    <row r="441" spans="1:18" ht="24" customHeight="1">
      <c r="A441" s="57">
        <v>428</v>
      </c>
      <c r="B441" s="59"/>
      <c r="C441" s="217">
        <v>427</v>
      </c>
      <c r="D441" s="147" t="s">
        <v>462</v>
      </c>
      <c r="E441" s="124"/>
      <c r="F441" s="157">
        <v>12</v>
      </c>
      <c r="G441" s="77" t="str">
        <f t="shared" si="177"/>
        <v/>
      </c>
      <c r="H441" s="102">
        <v>6</v>
      </c>
      <c r="I441" s="103" t="str">
        <f t="shared" si="199"/>
        <v/>
      </c>
      <c r="J441" s="104" t="s">
        <v>895</v>
      </c>
      <c r="K441" s="116">
        <f t="shared" si="176"/>
        <v>64</v>
      </c>
      <c r="L441" s="111">
        <v>80</v>
      </c>
      <c r="M441" s="99" t="str">
        <f t="shared" si="186"/>
        <v/>
      </c>
      <c r="P441" s="50">
        <v>0.22</v>
      </c>
      <c r="Q441" s="54">
        <v>3.4722222222222224E-4</v>
      </c>
      <c r="R441" s="52">
        <v>8</v>
      </c>
    </row>
    <row r="442" spans="1:18" ht="24" customHeight="1">
      <c r="A442" s="57">
        <v>429</v>
      </c>
      <c r="B442" s="59"/>
      <c r="C442" s="217">
        <v>428</v>
      </c>
      <c r="D442" s="147" t="s">
        <v>463</v>
      </c>
      <c r="E442" s="124"/>
      <c r="F442" s="157">
        <v>12</v>
      </c>
      <c r="G442" s="77" t="str">
        <f t="shared" si="177"/>
        <v/>
      </c>
      <c r="H442" s="102">
        <v>6</v>
      </c>
      <c r="I442" s="103" t="str">
        <f t="shared" si="199"/>
        <v/>
      </c>
      <c r="J442" s="104" t="s">
        <v>895</v>
      </c>
      <c r="K442" s="116">
        <f t="shared" si="176"/>
        <v>64</v>
      </c>
      <c r="L442" s="111">
        <v>80</v>
      </c>
      <c r="M442" s="99" t="str">
        <f t="shared" si="186"/>
        <v/>
      </c>
      <c r="P442" s="50">
        <v>0.22</v>
      </c>
      <c r="Q442" s="54">
        <v>3.4722222222222224E-4</v>
      </c>
      <c r="R442" s="52">
        <v>8</v>
      </c>
    </row>
    <row r="443" spans="1:18" ht="24" customHeight="1">
      <c r="A443" s="57">
        <v>430</v>
      </c>
      <c r="B443" s="59"/>
      <c r="C443" s="217">
        <v>429</v>
      </c>
      <c r="D443" s="147" t="s">
        <v>464</v>
      </c>
      <c r="E443" s="124"/>
      <c r="F443" s="157">
        <v>12</v>
      </c>
      <c r="G443" s="77" t="str">
        <f t="shared" si="177"/>
        <v/>
      </c>
      <c r="H443" s="102">
        <v>6</v>
      </c>
      <c r="I443" s="103" t="str">
        <f t="shared" si="199"/>
        <v/>
      </c>
      <c r="J443" s="104" t="s">
        <v>895</v>
      </c>
      <c r="K443" s="116">
        <f t="shared" si="176"/>
        <v>64</v>
      </c>
      <c r="L443" s="111">
        <v>80</v>
      </c>
      <c r="M443" s="99" t="str">
        <f t="shared" si="186"/>
        <v/>
      </c>
      <c r="P443" s="50">
        <v>0.22</v>
      </c>
      <c r="Q443" s="54">
        <v>3.4722222222222224E-4</v>
      </c>
      <c r="R443" s="52">
        <v>8</v>
      </c>
    </row>
    <row r="444" spans="1:18" ht="24" customHeight="1">
      <c r="A444" s="57">
        <v>431</v>
      </c>
      <c r="B444" s="59"/>
      <c r="C444" s="217">
        <v>430</v>
      </c>
      <c r="D444" s="147" t="s">
        <v>465</v>
      </c>
      <c r="E444" s="124"/>
      <c r="F444" s="157">
        <v>12</v>
      </c>
      <c r="G444" s="77" t="str">
        <f t="shared" si="177"/>
        <v/>
      </c>
      <c r="H444" s="102">
        <v>6</v>
      </c>
      <c r="I444" s="103" t="str">
        <f t="shared" si="199"/>
        <v/>
      </c>
      <c r="J444" s="104" t="s">
        <v>895</v>
      </c>
      <c r="K444" s="116">
        <f t="shared" si="176"/>
        <v>64</v>
      </c>
      <c r="L444" s="111">
        <v>80</v>
      </c>
      <c r="M444" s="99" t="str">
        <f t="shared" si="186"/>
        <v/>
      </c>
      <c r="P444" s="50">
        <v>0.22</v>
      </c>
      <c r="Q444" s="54">
        <v>3.4722222222222224E-4</v>
      </c>
      <c r="R444" s="52">
        <v>8</v>
      </c>
    </row>
    <row r="445" spans="1:18" ht="24" customHeight="1">
      <c r="A445" s="57">
        <v>432</v>
      </c>
      <c r="B445" s="59"/>
      <c r="C445" s="217">
        <v>422</v>
      </c>
      <c r="D445" s="147" t="s">
        <v>466</v>
      </c>
      <c r="E445" s="124"/>
      <c r="F445" s="157">
        <v>12</v>
      </c>
      <c r="G445" s="77" t="str">
        <f t="shared" si="177"/>
        <v/>
      </c>
      <c r="H445" s="102">
        <v>6</v>
      </c>
      <c r="I445" s="103" t="str">
        <f t="shared" si="199"/>
        <v/>
      </c>
      <c r="J445" s="104" t="s">
        <v>895</v>
      </c>
      <c r="K445" s="116">
        <f t="shared" si="176"/>
        <v>64</v>
      </c>
      <c r="L445" s="111">
        <v>80</v>
      </c>
      <c r="M445" s="99" t="str">
        <f t="shared" si="186"/>
        <v/>
      </c>
      <c r="P445" s="50">
        <v>0.22</v>
      </c>
      <c r="Q445" s="54">
        <v>3.4722222222222224E-4</v>
      </c>
      <c r="R445" s="52">
        <v>8</v>
      </c>
    </row>
    <row r="446" spans="1:18" ht="24" customHeight="1">
      <c r="A446" s="57">
        <v>433</v>
      </c>
      <c r="B446" s="59"/>
      <c r="C446" s="217">
        <v>423</v>
      </c>
      <c r="D446" s="147" t="s">
        <v>467</v>
      </c>
      <c r="E446" s="124"/>
      <c r="F446" s="157">
        <v>12</v>
      </c>
      <c r="G446" s="77" t="str">
        <f t="shared" si="177"/>
        <v/>
      </c>
      <c r="H446" s="102">
        <v>6</v>
      </c>
      <c r="I446" s="103" t="str">
        <f t="shared" si="199"/>
        <v/>
      </c>
      <c r="J446" s="104" t="s">
        <v>895</v>
      </c>
      <c r="K446" s="116">
        <f t="shared" si="176"/>
        <v>64</v>
      </c>
      <c r="L446" s="111">
        <v>80</v>
      </c>
      <c r="M446" s="99" t="str">
        <f t="shared" si="186"/>
        <v/>
      </c>
      <c r="P446" s="50">
        <v>0.22</v>
      </c>
      <c r="Q446" s="54">
        <v>3.4722222222222224E-4</v>
      </c>
      <c r="R446" s="52">
        <v>8</v>
      </c>
    </row>
    <row r="447" spans="1:18" ht="24" customHeight="1">
      <c r="A447" s="57">
        <v>434</v>
      </c>
      <c r="B447" s="59"/>
      <c r="C447" s="217">
        <v>431</v>
      </c>
      <c r="D447" s="148" t="s">
        <v>160</v>
      </c>
      <c r="E447" s="124"/>
      <c r="F447" s="157">
        <v>12</v>
      </c>
      <c r="G447" s="77" t="str">
        <f t="shared" si="177"/>
        <v/>
      </c>
      <c r="H447" s="102">
        <v>6</v>
      </c>
      <c r="I447" s="103" t="str">
        <f t="shared" si="199"/>
        <v/>
      </c>
      <c r="J447" s="104" t="s">
        <v>895</v>
      </c>
      <c r="K447" s="116">
        <f t="shared" si="176"/>
        <v>56</v>
      </c>
      <c r="L447" s="111">
        <v>70</v>
      </c>
      <c r="M447" s="99" t="str">
        <f t="shared" si="186"/>
        <v/>
      </c>
      <c r="P447" s="50">
        <v>0.22</v>
      </c>
      <c r="Q447" s="54">
        <v>3.4722222222222224E-4</v>
      </c>
      <c r="R447" s="52">
        <v>8</v>
      </c>
    </row>
    <row r="448" spans="1:18" ht="24" customHeight="1">
      <c r="A448" s="57">
        <v>435</v>
      </c>
      <c r="B448" s="59"/>
      <c r="C448" s="217">
        <v>432</v>
      </c>
      <c r="D448" s="148" t="s">
        <v>468</v>
      </c>
      <c r="E448" s="124"/>
      <c r="F448" s="157">
        <v>12</v>
      </c>
      <c r="G448" s="77" t="str">
        <f t="shared" si="177"/>
        <v/>
      </c>
      <c r="H448" s="102">
        <v>6</v>
      </c>
      <c r="I448" s="103" t="str">
        <f t="shared" si="199"/>
        <v/>
      </c>
      <c r="J448" s="104" t="s">
        <v>895</v>
      </c>
      <c r="K448" s="116">
        <f t="shared" si="176"/>
        <v>56</v>
      </c>
      <c r="L448" s="111">
        <v>70</v>
      </c>
      <c r="M448" s="99" t="str">
        <f t="shared" si="186"/>
        <v/>
      </c>
      <c r="P448" s="50">
        <v>0.22</v>
      </c>
      <c r="Q448" s="54">
        <v>3.4722222222222224E-4</v>
      </c>
      <c r="R448" s="52">
        <v>8</v>
      </c>
    </row>
    <row r="449" spans="1:18" ht="24" customHeight="1">
      <c r="A449" s="57">
        <v>436</v>
      </c>
      <c r="B449" s="58"/>
      <c r="C449" s="217">
        <v>1394</v>
      </c>
      <c r="D449" s="148" t="s">
        <v>161</v>
      </c>
      <c r="E449" s="124"/>
      <c r="F449" s="157">
        <v>12</v>
      </c>
      <c r="G449" s="77" t="str">
        <f t="shared" si="177"/>
        <v/>
      </c>
      <c r="H449" s="102">
        <v>6</v>
      </c>
      <c r="I449" s="103" t="str">
        <f t="shared" si="199"/>
        <v/>
      </c>
      <c r="J449" s="104" t="s">
        <v>895</v>
      </c>
      <c r="K449" s="116">
        <f t="shared" si="176"/>
        <v>56</v>
      </c>
      <c r="L449" s="111">
        <v>70</v>
      </c>
      <c r="M449" s="99" t="str">
        <f t="shared" si="186"/>
        <v/>
      </c>
      <c r="P449" s="50">
        <v>0.22</v>
      </c>
      <c r="Q449" s="54">
        <v>3.4722222222222224E-4</v>
      </c>
      <c r="R449" s="52">
        <v>8</v>
      </c>
    </row>
    <row r="450" spans="1:18" ht="24" customHeight="1">
      <c r="A450" s="57">
        <v>437</v>
      </c>
      <c r="B450" s="58"/>
      <c r="C450" s="217">
        <v>433</v>
      </c>
      <c r="D450" s="148" t="s">
        <v>469</v>
      </c>
      <c r="E450" s="124"/>
      <c r="F450" s="157">
        <v>12</v>
      </c>
      <c r="G450" s="77" t="str">
        <f t="shared" si="177"/>
        <v/>
      </c>
      <c r="H450" s="102">
        <v>6</v>
      </c>
      <c r="I450" s="103" t="str">
        <f t="shared" si="199"/>
        <v/>
      </c>
      <c r="J450" s="104" t="s">
        <v>895</v>
      </c>
      <c r="K450" s="116">
        <f t="shared" si="176"/>
        <v>56</v>
      </c>
      <c r="L450" s="111">
        <v>70</v>
      </c>
      <c r="M450" s="99" t="str">
        <f t="shared" si="186"/>
        <v/>
      </c>
      <c r="P450" s="50">
        <v>0.22</v>
      </c>
      <c r="Q450" s="54">
        <v>3.4722222222222224E-4</v>
      </c>
      <c r="R450" s="52">
        <v>8</v>
      </c>
    </row>
    <row r="451" spans="1:18" ht="24" customHeight="1">
      <c r="A451" s="57">
        <v>438</v>
      </c>
      <c r="B451" s="58"/>
      <c r="C451" s="217">
        <v>958</v>
      </c>
      <c r="D451" s="148" t="s">
        <v>162</v>
      </c>
      <c r="E451" s="124"/>
      <c r="F451" s="157">
        <v>12</v>
      </c>
      <c r="G451" s="77" t="str">
        <f t="shared" si="177"/>
        <v/>
      </c>
      <c r="H451" s="102">
        <v>6</v>
      </c>
      <c r="I451" s="103" t="str">
        <f t="shared" si="199"/>
        <v/>
      </c>
      <c r="J451" s="104" t="s">
        <v>895</v>
      </c>
      <c r="K451" s="116">
        <f t="shared" si="176"/>
        <v>56</v>
      </c>
      <c r="L451" s="111">
        <v>70</v>
      </c>
      <c r="M451" s="99" t="str">
        <f t="shared" si="186"/>
        <v/>
      </c>
      <c r="P451" s="50">
        <v>0.22</v>
      </c>
      <c r="Q451" s="54">
        <v>3.4722222222222224E-4</v>
      </c>
      <c r="R451" s="52">
        <v>8</v>
      </c>
    </row>
    <row r="452" spans="1:18" ht="24" customHeight="1">
      <c r="A452" s="57">
        <v>439</v>
      </c>
      <c r="B452" s="58"/>
      <c r="C452" s="217">
        <v>838</v>
      </c>
      <c r="D452" s="148" t="s">
        <v>163</v>
      </c>
      <c r="E452" s="124"/>
      <c r="F452" s="157">
        <v>12</v>
      </c>
      <c r="G452" s="77" t="str">
        <f t="shared" si="177"/>
        <v/>
      </c>
      <c r="H452" s="102">
        <v>6</v>
      </c>
      <c r="I452" s="103" t="str">
        <f t="shared" si="199"/>
        <v/>
      </c>
      <c r="J452" s="104" t="s">
        <v>895</v>
      </c>
      <c r="K452" s="116">
        <f t="shared" si="176"/>
        <v>56</v>
      </c>
      <c r="L452" s="111">
        <v>70</v>
      </c>
      <c r="M452" s="99" t="str">
        <f t="shared" si="186"/>
        <v/>
      </c>
      <c r="P452" s="50">
        <v>0.22</v>
      </c>
      <c r="Q452" s="54">
        <v>3.4722222222222224E-4</v>
      </c>
      <c r="R452" s="52">
        <v>8</v>
      </c>
    </row>
    <row r="453" spans="1:18" ht="24" customHeight="1">
      <c r="A453" s="57">
        <v>440</v>
      </c>
      <c r="B453" s="58"/>
      <c r="C453" s="217">
        <v>839</v>
      </c>
      <c r="D453" s="148" t="s">
        <v>164</v>
      </c>
      <c r="E453" s="124"/>
      <c r="F453" s="157">
        <v>12</v>
      </c>
      <c r="G453" s="77" t="str">
        <f t="shared" si="177"/>
        <v/>
      </c>
      <c r="H453" s="102">
        <v>6</v>
      </c>
      <c r="I453" s="103" t="str">
        <f t="shared" si="199"/>
        <v/>
      </c>
      <c r="J453" s="104" t="s">
        <v>895</v>
      </c>
      <c r="K453" s="116">
        <f t="shared" si="176"/>
        <v>56</v>
      </c>
      <c r="L453" s="111">
        <v>70</v>
      </c>
      <c r="M453" s="99" t="str">
        <f t="shared" si="186"/>
        <v/>
      </c>
      <c r="P453" s="50">
        <v>0.22</v>
      </c>
      <c r="Q453" s="54">
        <v>3.4722222222222224E-4</v>
      </c>
      <c r="R453" s="52">
        <v>8</v>
      </c>
    </row>
    <row r="454" spans="1:18" ht="24" customHeight="1">
      <c r="A454" s="57">
        <v>441</v>
      </c>
      <c r="B454" s="58"/>
      <c r="C454" s="217">
        <v>836</v>
      </c>
      <c r="D454" s="148" t="s">
        <v>931</v>
      </c>
      <c r="E454" s="124"/>
      <c r="F454" s="157">
        <v>12</v>
      </c>
      <c r="G454" s="77" t="str">
        <f t="shared" ref="G454" si="204">IF(E454="","",E454*F454)</f>
        <v/>
      </c>
      <c r="H454" s="102">
        <v>6</v>
      </c>
      <c r="I454" s="103" t="str">
        <f t="shared" ref="I454" si="205">IF(E454="","",E454/H454)</f>
        <v/>
      </c>
      <c r="J454" s="104" t="s">
        <v>895</v>
      </c>
      <c r="K454" s="116">
        <f t="shared" ref="K454" si="206">L454*(1+K$9)</f>
        <v>56</v>
      </c>
      <c r="L454" s="111">
        <v>70</v>
      </c>
      <c r="M454" s="99" t="str">
        <f t="shared" ref="M454" si="207">IF(E454="","",G454*K454)</f>
        <v/>
      </c>
      <c r="P454" s="50">
        <v>0.22</v>
      </c>
      <c r="Q454" s="54">
        <v>3.4722222222222224E-4</v>
      </c>
      <c r="R454" s="52">
        <v>8</v>
      </c>
    </row>
    <row r="455" spans="1:18" ht="24" customHeight="1">
      <c r="A455" s="57">
        <v>442</v>
      </c>
      <c r="B455" s="58"/>
      <c r="C455" s="217">
        <v>837</v>
      </c>
      <c r="D455" s="148" t="s">
        <v>470</v>
      </c>
      <c r="E455" s="124"/>
      <c r="F455" s="157">
        <v>12</v>
      </c>
      <c r="G455" s="77" t="str">
        <f t="shared" si="177"/>
        <v/>
      </c>
      <c r="H455" s="102">
        <v>6</v>
      </c>
      <c r="I455" s="103" t="str">
        <f t="shared" si="199"/>
        <v/>
      </c>
      <c r="J455" s="104" t="s">
        <v>895</v>
      </c>
      <c r="K455" s="116">
        <f t="shared" si="176"/>
        <v>56</v>
      </c>
      <c r="L455" s="111">
        <v>70</v>
      </c>
      <c r="M455" s="99" t="str">
        <f t="shared" si="186"/>
        <v/>
      </c>
      <c r="P455" s="50">
        <v>0.22</v>
      </c>
      <c r="Q455" s="54">
        <v>3.4722222222222224E-4</v>
      </c>
      <c r="R455" s="52">
        <v>8</v>
      </c>
    </row>
    <row r="456" spans="1:18" ht="24" customHeight="1">
      <c r="A456" s="57">
        <v>443</v>
      </c>
      <c r="B456" s="58"/>
      <c r="C456" s="217">
        <v>434</v>
      </c>
      <c r="D456" s="148" t="s">
        <v>471</v>
      </c>
      <c r="E456" s="124"/>
      <c r="F456" s="157">
        <v>12</v>
      </c>
      <c r="G456" s="77" t="str">
        <f t="shared" si="177"/>
        <v/>
      </c>
      <c r="H456" s="102">
        <v>6</v>
      </c>
      <c r="I456" s="103" t="str">
        <f t="shared" si="199"/>
        <v/>
      </c>
      <c r="J456" s="104" t="s">
        <v>895</v>
      </c>
      <c r="K456" s="116">
        <f t="shared" si="176"/>
        <v>56</v>
      </c>
      <c r="L456" s="111">
        <v>70</v>
      </c>
      <c r="M456" s="99" t="str">
        <f t="shared" si="186"/>
        <v/>
      </c>
      <c r="P456" s="50">
        <v>0.22</v>
      </c>
      <c r="Q456" s="54">
        <v>3.4722222222222224E-4</v>
      </c>
      <c r="R456" s="52">
        <v>8</v>
      </c>
    </row>
    <row r="457" spans="1:18" ht="24" customHeight="1">
      <c r="A457" s="57">
        <v>444</v>
      </c>
      <c r="B457" s="58"/>
      <c r="C457" s="217">
        <v>523</v>
      </c>
      <c r="D457" s="148" t="s">
        <v>165</v>
      </c>
      <c r="E457" s="124"/>
      <c r="F457" s="157">
        <v>12</v>
      </c>
      <c r="G457" s="77" t="str">
        <f t="shared" si="177"/>
        <v/>
      </c>
      <c r="H457" s="102">
        <v>6</v>
      </c>
      <c r="I457" s="103" t="str">
        <f t="shared" si="199"/>
        <v/>
      </c>
      <c r="J457" s="104" t="s">
        <v>895</v>
      </c>
      <c r="K457" s="116">
        <f t="shared" si="176"/>
        <v>56</v>
      </c>
      <c r="L457" s="111">
        <v>70</v>
      </c>
      <c r="M457" s="99" t="str">
        <f t="shared" si="186"/>
        <v/>
      </c>
      <c r="P457" s="50">
        <v>0.22</v>
      </c>
      <c r="Q457" s="54">
        <v>3.4722222222222224E-4</v>
      </c>
      <c r="R457" s="52">
        <v>8</v>
      </c>
    </row>
    <row r="458" spans="1:18" ht="24" customHeight="1">
      <c r="A458" s="57">
        <v>445</v>
      </c>
      <c r="B458" s="58"/>
      <c r="C458" s="217">
        <v>1879</v>
      </c>
      <c r="D458" s="148" t="s">
        <v>472</v>
      </c>
      <c r="E458" s="124"/>
      <c r="F458" s="157">
        <v>12</v>
      </c>
      <c r="G458" s="77" t="str">
        <f t="shared" si="177"/>
        <v/>
      </c>
      <c r="H458" s="102">
        <v>6</v>
      </c>
      <c r="I458" s="103" t="str">
        <f t="shared" si="199"/>
        <v/>
      </c>
      <c r="J458" s="104" t="s">
        <v>895</v>
      </c>
      <c r="K458" s="116">
        <f t="shared" si="176"/>
        <v>56</v>
      </c>
      <c r="L458" s="111">
        <v>70</v>
      </c>
      <c r="M458" s="99" t="str">
        <f t="shared" si="186"/>
        <v/>
      </c>
      <c r="P458" s="50">
        <v>0.22</v>
      </c>
      <c r="Q458" s="54">
        <v>3.4722222222222224E-4</v>
      </c>
      <c r="R458" s="52">
        <v>8</v>
      </c>
    </row>
    <row r="459" spans="1:18" ht="24" customHeight="1">
      <c r="A459" s="57">
        <v>446</v>
      </c>
      <c r="B459" s="58"/>
      <c r="C459" s="217">
        <v>843</v>
      </c>
      <c r="D459" s="148" t="s">
        <v>473</v>
      </c>
      <c r="E459" s="124"/>
      <c r="F459" s="157">
        <v>12</v>
      </c>
      <c r="G459" s="77" t="str">
        <f t="shared" si="177"/>
        <v/>
      </c>
      <c r="H459" s="102">
        <v>6</v>
      </c>
      <c r="I459" s="103" t="str">
        <f t="shared" si="199"/>
        <v/>
      </c>
      <c r="J459" s="104" t="s">
        <v>895</v>
      </c>
      <c r="K459" s="116">
        <f t="shared" si="176"/>
        <v>56</v>
      </c>
      <c r="L459" s="111">
        <v>70</v>
      </c>
      <c r="M459" s="99" t="str">
        <f t="shared" si="186"/>
        <v/>
      </c>
      <c r="P459" s="50">
        <v>0.22</v>
      </c>
      <c r="Q459" s="54">
        <v>3.4722222222222224E-4</v>
      </c>
      <c r="R459" s="52">
        <v>8</v>
      </c>
    </row>
    <row r="460" spans="1:18" ht="24" customHeight="1">
      <c r="A460" s="57">
        <v>448</v>
      </c>
      <c r="B460" s="58"/>
      <c r="C460" s="217">
        <v>844</v>
      </c>
      <c r="D460" s="148" t="s">
        <v>474</v>
      </c>
      <c r="E460" s="124"/>
      <c r="F460" s="157">
        <v>12</v>
      </c>
      <c r="G460" s="77" t="str">
        <f t="shared" si="177"/>
        <v/>
      </c>
      <c r="H460" s="102">
        <v>6</v>
      </c>
      <c r="I460" s="103" t="str">
        <f t="shared" si="199"/>
        <v/>
      </c>
      <c r="J460" s="104" t="s">
        <v>895</v>
      </c>
      <c r="K460" s="116">
        <f t="shared" si="176"/>
        <v>56</v>
      </c>
      <c r="L460" s="111">
        <v>70</v>
      </c>
      <c r="M460" s="99" t="str">
        <f t="shared" si="186"/>
        <v/>
      </c>
      <c r="P460" s="50">
        <v>0.22</v>
      </c>
      <c r="Q460" s="54">
        <v>3.4722222222222224E-4</v>
      </c>
      <c r="R460" s="52">
        <v>8</v>
      </c>
    </row>
    <row r="461" spans="1:18" ht="24" customHeight="1">
      <c r="A461" s="57">
        <v>449</v>
      </c>
      <c r="B461" s="58"/>
      <c r="C461" s="217">
        <v>435</v>
      </c>
      <c r="D461" s="148" t="s">
        <v>475</v>
      </c>
      <c r="E461" s="124"/>
      <c r="F461" s="157">
        <v>12</v>
      </c>
      <c r="G461" s="77" t="str">
        <f t="shared" si="177"/>
        <v/>
      </c>
      <c r="H461" s="102">
        <v>6</v>
      </c>
      <c r="I461" s="103" t="str">
        <f t="shared" si="199"/>
        <v/>
      </c>
      <c r="J461" s="104" t="s">
        <v>895</v>
      </c>
      <c r="K461" s="116">
        <f t="shared" si="176"/>
        <v>56</v>
      </c>
      <c r="L461" s="111">
        <v>70</v>
      </c>
      <c r="M461" s="99" t="str">
        <f t="shared" si="186"/>
        <v/>
      </c>
      <c r="P461" s="50">
        <v>0.22</v>
      </c>
      <c r="Q461" s="54">
        <v>3.4722222222222224E-4</v>
      </c>
      <c r="R461" s="52">
        <v>8</v>
      </c>
    </row>
    <row r="462" spans="1:18" ht="24" customHeight="1">
      <c r="A462" s="57">
        <v>450</v>
      </c>
      <c r="B462" s="58"/>
      <c r="C462" s="217">
        <v>845</v>
      </c>
      <c r="D462" s="148" t="s">
        <v>476</v>
      </c>
      <c r="E462" s="124"/>
      <c r="F462" s="157">
        <v>12</v>
      </c>
      <c r="G462" s="77" t="str">
        <f t="shared" si="177"/>
        <v/>
      </c>
      <c r="H462" s="102">
        <v>6</v>
      </c>
      <c r="I462" s="103" t="str">
        <f t="shared" si="199"/>
        <v/>
      </c>
      <c r="J462" s="104" t="s">
        <v>895</v>
      </c>
      <c r="K462" s="116">
        <f t="shared" si="176"/>
        <v>56</v>
      </c>
      <c r="L462" s="111">
        <v>70</v>
      </c>
      <c r="M462" s="99" t="str">
        <f t="shared" si="186"/>
        <v/>
      </c>
      <c r="P462" s="50">
        <v>0.22</v>
      </c>
      <c r="Q462" s="54">
        <v>3.4722222222222224E-4</v>
      </c>
      <c r="R462" s="52">
        <v>8</v>
      </c>
    </row>
    <row r="463" spans="1:18" ht="24" customHeight="1">
      <c r="A463" s="57">
        <v>451</v>
      </c>
      <c r="B463" s="58"/>
      <c r="C463" s="217">
        <v>846</v>
      </c>
      <c r="D463" s="148" t="s">
        <v>477</v>
      </c>
      <c r="E463" s="124"/>
      <c r="F463" s="157">
        <v>12</v>
      </c>
      <c r="G463" s="77" t="str">
        <f t="shared" si="177"/>
        <v/>
      </c>
      <c r="H463" s="102">
        <v>6</v>
      </c>
      <c r="I463" s="103" t="str">
        <f t="shared" si="199"/>
        <v/>
      </c>
      <c r="J463" s="104" t="s">
        <v>895</v>
      </c>
      <c r="K463" s="116">
        <f t="shared" si="176"/>
        <v>56</v>
      </c>
      <c r="L463" s="111">
        <v>70</v>
      </c>
      <c r="M463" s="99" t="str">
        <f t="shared" si="186"/>
        <v/>
      </c>
      <c r="P463" s="50">
        <v>0.22</v>
      </c>
      <c r="Q463" s="54">
        <v>3.4722222222222224E-4</v>
      </c>
      <c r="R463" s="52">
        <v>8</v>
      </c>
    </row>
    <row r="464" spans="1:18" ht="24" customHeight="1">
      <c r="A464" s="57">
        <v>452</v>
      </c>
      <c r="B464" s="58"/>
      <c r="C464" s="217">
        <v>847</v>
      </c>
      <c r="D464" s="148" t="s">
        <v>478</v>
      </c>
      <c r="E464" s="124"/>
      <c r="F464" s="157">
        <v>12</v>
      </c>
      <c r="G464" s="77" t="str">
        <f t="shared" si="177"/>
        <v/>
      </c>
      <c r="H464" s="102">
        <v>6</v>
      </c>
      <c r="I464" s="103" t="str">
        <f t="shared" si="199"/>
        <v/>
      </c>
      <c r="J464" s="104" t="s">
        <v>895</v>
      </c>
      <c r="K464" s="116">
        <f t="shared" si="176"/>
        <v>56</v>
      </c>
      <c r="L464" s="111">
        <v>70</v>
      </c>
      <c r="M464" s="99" t="str">
        <f t="shared" si="186"/>
        <v/>
      </c>
      <c r="P464" s="50">
        <v>0.22</v>
      </c>
      <c r="Q464" s="54">
        <v>3.4722222222222224E-4</v>
      </c>
      <c r="R464" s="52">
        <v>8</v>
      </c>
    </row>
    <row r="465" spans="1:18" ht="24" customHeight="1">
      <c r="A465" s="57">
        <v>453</v>
      </c>
      <c r="B465" s="58"/>
      <c r="C465" s="217">
        <v>436</v>
      </c>
      <c r="D465" s="140" t="s">
        <v>166</v>
      </c>
      <c r="E465" s="124"/>
      <c r="F465" s="157">
        <v>12</v>
      </c>
      <c r="G465" s="77" t="str">
        <f t="shared" si="177"/>
        <v/>
      </c>
      <c r="H465" s="102">
        <v>6</v>
      </c>
      <c r="I465" s="103" t="str">
        <f t="shared" si="199"/>
        <v/>
      </c>
      <c r="J465" s="104" t="s">
        <v>895</v>
      </c>
      <c r="K465" s="116">
        <f t="shared" ref="K465:K532" si="208">L465*(1+K$9)</f>
        <v>56</v>
      </c>
      <c r="L465" s="111">
        <v>70</v>
      </c>
      <c r="M465" s="99" t="str">
        <f t="shared" si="186"/>
        <v/>
      </c>
      <c r="P465" s="50">
        <v>0.22</v>
      </c>
      <c r="Q465" s="54">
        <v>3.4722222222222224E-4</v>
      </c>
      <c r="R465" s="52">
        <v>8</v>
      </c>
    </row>
    <row r="466" spans="1:18" ht="24" customHeight="1">
      <c r="A466" s="57">
        <v>454</v>
      </c>
      <c r="B466" s="58"/>
      <c r="C466" s="217">
        <v>437</v>
      </c>
      <c r="D466" s="140" t="s">
        <v>479</v>
      </c>
      <c r="E466" s="124"/>
      <c r="F466" s="157">
        <v>12</v>
      </c>
      <c r="G466" s="77" t="str">
        <f t="shared" ref="G466:G534" si="209">IF(E466="","",E466*F466)</f>
        <v/>
      </c>
      <c r="H466" s="102">
        <v>6</v>
      </c>
      <c r="I466" s="103" t="str">
        <f t="shared" si="199"/>
        <v/>
      </c>
      <c r="J466" s="104" t="s">
        <v>895</v>
      </c>
      <c r="K466" s="116">
        <f t="shared" si="208"/>
        <v>56</v>
      </c>
      <c r="L466" s="111">
        <v>70</v>
      </c>
      <c r="M466" s="99" t="str">
        <f t="shared" si="186"/>
        <v/>
      </c>
      <c r="P466" s="50">
        <v>0.22</v>
      </c>
      <c r="Q466" s="54">
        <v>3.4722222222222224E-4</v>
      </c>
      <c r="R466" s="52">
        <v>8</v>
      </c>
    </row>
    <row r="467" spans="1:18" ht="24" customHeight="1">
      <c r="A467" s="57">
        <v>455</v>
      </c>
      <c r="B467" s="58"/>
      <c r="C467" s="217">
        <v>1395</v>
      </c>
      <c r="D467" s="140" t="s">
        <v>167</v>
      </c>
      <c r="E467" s="124"/>
      <c r="F467" s="157">
        <v>12</v>
      </c>
      <c r="G467" s="77" t="str">
        <f t="shared" si="209"/>
        <v/>
      </c>
      <c r="H467" s="102">
        <v>6</v>
      </c>
      <c r="I467" s="103" t="str">
        <f t="shared" si="199"/>
        <v/>
      </c>
      <c r="J467" s="104" t="s">
        <v>895</v>
      </c>
      <c r="K467" s="116">
        <f t="shared" si="208"/>
        <v>56</v>
      </c>
      <c r="L467" s="111">
        <v>70</v>
      </c>
      <c r="M467" s="99" t="str">
        <f t="shared" si="186"/>
        <v/>
      </c>
      <c r="P467" s="50">
        <v>0.22</v>
      </c>
      <c r="Q467" s="54">
        <v>3.4722222222222224E-4</v>
      </c>
      <c r="R467" s="52">
        <v>8</v>
      </c>
    </row>
    <row r="468" spans="1:18" ht="24" customHeight="1">
      <c r="A468" s="57">
        <v>456</v>
      </c>
      <c r="B468" s="58"/>
      <c r="C468" s="217">
        <v>438</v>
      </c>
      <c r="D468" s="140" t="s">
        <v>480</v>
      </c>
      <c r="E468" s="124"/>
      <c r="F468" s="157">
        <v>12</v>
      </c>
      <c r="G468" s="77" t="str">
        <f t="shared" si="209"/>
        <v/>
      </c>
      <c r="H468" s="102">
        <v>6</v>
      </c>
      <c r="I468" s="103" t="str">
        <f t="shared" si="199"/>
        <v/>
      </c>
      <c r="J468" s="104" t="s">
        <v>895</v>
      </c>
      <c r="K468" s="116">
        <f t="shared" si="208"/>
        <v>56</v>
      </c>
      <c r="L468" s="111">
        <v>70</v>
      </c>
      <c r="M468" s="99" t="str">
        <f t="shared" ref="M468:M538" si="210">IF(E468="","",G468*K468)</f>
        <v/>
      </c>
      <c r="P468" s="50">
        <v>0.22</v>
      </c>
      <c r="Q468" s="54">
        <v>3.4722222222222224E-4</v>
      </c>
      <c r="R468" s="52">
        <v>8</v>
      </c>
    </row>
    <row r="469" spans="1:18" ht="24" customHeight="1">
      <c r="A469" s="57">
        <v>457</v>
      </c>
      <c r="B469" s="58"/>
      <c r="C469" s="217">
        <v>492</v>
      </c>
      <c r="D469" s="140" t="s">
        <v>168</v>
      </c>
      <c r="E469" s="124"/>
      <c r="F469" s="157">
        <v>12</v>
      </c>
      <c r="G469" s="77" t="str">
        <f t="shared" si="209"/>
        <v/>
      </c>
      <c r="H469" s="102">
        <v>6</v>
      </c>
      <c r="I469" s="103" t="str">
        <f t="shared" si="199"/>
        <v/>
      </c>
      <c r="J469" s="104" t="s">
        <v>895</v>
      </c>
      <c r="K469" s="116">
        <f t="shared" si="208"/>
        <v>56</v>
      </c>
      <c r="L469" s="111">
        <v>70</v>
      </c>
      <c r="M469" s="99" t="str">
        <f t="shared" si="210"/>
        <v/>
      </c>
      <c r="P469" s="50">
        <v>0.22</v>
      </c>
      <c r="Q469" s="54">
        <v>3.4722222222222224E-4</v>
      </c>
      <c r="R469" s="52">
        <v>8</v>
      </c>
    </row>
    <row r="470" spans="1:18" ht="24" customHeight="1">
      <c r="A470" s="57">
        <v>458</v>
      </c>
      <c r="B470" s="58"/>
      <c r="C470" s="217">
        <v>853</v>
      </c>
      <c r="D470" s="140" t="s">
        <v>169</v>
      </c>
      <c r="E470" s="124"/>
      <c r="F470" s="157">
        <v>12</v>
      </c>
      <c r="G470" s="77" t="str">
        <f t="shared" si="209"/>
        <v/>
      </c>
      <c r="H470" s="102">
        <v>6</v>
      </c>
      <c r="I470" s="103" t="str">
        <f t="shared" si="199"/>
        <v/>
      </c>
      <c r="J470" s="104" t="s">
        <v>895</v>
      </c>
      <c r="K470" s="116">
        <f t="shared" si="208"/>
        <v>56</v>
      </c>
      <c r="L470" s="111">
        <v>70</v>
      </c>
      <c r="M470" s="99" t="str">
        <f t="shared" si="210"/>
        <v/>
      </c>
      <c r="P470" s="50">
        <v>0.22</v>
      </c>
      <c r="Q470" s="54">
        <v>3.4722222222222224E-4</v>
      </c>
      <c r="R470" s="52">
        <v>8</v>
      </c>
    </row>
    <row r="471" spans="1:18" ht="24" customHeight="1">
      <c r="A471" s="57">
        <v>459</v>
      </c>
      <c r="B471" s="58"/>
      <c r="C471" s="217">
        <v>854</v>
      </c>
      <c r="D471" s="140" t="s">
        <v>170</v>
      </c>
      <c r="E471" s="124"/>
      <c r="F471" s="157">
        <v>12</v>
      </c>
      <c r="G471" s="77" t="str">
        <f t="shared" si="209"/>
        <v/>
      </c>
      <c r="H471" s="102">
        <v>6</v>
      </c>
      <c r="I471" s="103" t="str">
        <f t="shared" si="199"/>
        <v/>
      </c>
      <c r="J471" s="104" t="s">
        <v>895</v>
      </c>
      <c r="K471" s="116">
        <f t="shared" si="208"/>
        <v>56</v>
      </c>
      <c r="L471" s="111">
        <v>70</v>
      </c>
      <c r="M471" s="99" t="str">
        <f t="shared" si="210"/>
        <v/>
      </c>
      <c r="P471" s="50">
        <v>0.22</v>
      </c>
      <c r="Q471" s="54">
        <v>3.4722222222222224E-4</v>
      </c>
      <c r="R471" s="52">
        <v>8</v>
      </c>
    </row>
    <row r="472" spans="1:18" ht="24" customHeight="1">
      <c r="A472" s="57">
        <v>460</v>
      </c>
      <c r="B472" s="58"/>
      <c r="C472" s="217">
        <v>851</v>
      </c>
      <c r="D472" s="140" t="s">
        <v>932</v>
      </c>
      <c r="E472" s="124"/>
      <c r="F472" s="157">
        <v>12</v>
      </c>
      <c r="G472" s="77" t="str">
        <f t="shared" ref="G472" si="211">IF(E472="","",E472*F472)</f>
        <v/>
      </c>
      <c r="H472" s="102">
        <v>6</v>
      </c>
      <c r="I472" s="103" t="str">
        <f t="shared" ref="I472" si="212">IF(E472="","",E472/H472)</f>
        <v/>
      </c>
      <c r="J472" s="104" t="s">
        <v>895</v>
      </c>
      <c r="K472" s="116">
        <f t="shared" ref="K472" si="213">L472*(1+K$9)</f>
        <v>56</v>
      </c>
      <c r="L472" s="111">
        <v>70</v>
      </c>
      <c r="M472" s="99" t="str">
        <f t="shared" ref="M472" si="214">IF(E472="","",G472*K472)</f>
        <v/>
      </c>
      <c r="P472" s="50">
        <v>0.22</v>
      </c>
      <c r="Q472" s="54">
        <v>3.4722222222222224E-4</v>
      </c>
      <c r="R472" s="52">
        <v>8</v>
      </c>
    </row>
    <row r="473" spans="1:18" ht="24" customHeight="1">
      <c r="A473" s="57">
        <v>461</v>
      </c>
      <c r="B473" s="58"/>
      <c r="C473" s="217">
        <v>852</v>
      </c>
      <c r="D473" s="140" t="s">
        <v>481</v>
      </c>
      <c r="E473" s="124"/>
      <c r="F473" s="157">
        <v>12</v>
      </c>
      <c r="G473" s="77" t="str">
        <f t="shared" si="209"/>
        <v/>
      </c>
      <c r="H473" s="102">
        <v>6</v>
      </c>
      <c r="I473" s="103" t="str">
        <f t="shared" si="199"/>
        <v/>
      </c>
      <c r="J473" s="104" t="s">
        <v>895</v>
      </c>
      <c r="K473" s="116">
        <f t="shared" si="208"/>
        <v>56</v>
      </c>
      <c r="L473" s="111">
        <v>70</v>
      </c>
      <c r="M473" s="99" t="str">
        <f t="shared" si="210"/>
        <v/>
      </c>
      <c r="P473" s="50">
        <v>0.22</v>
      </c>
      <c r="Q473" s="54">
        <v>3.4722222222222224E-4</v>
      </c>
      <c r="R473" s="52">
        <v>8</v>
      </c>
    </row>
    <row r="474" spans="1:18" ht="24" customHeight="1">
      <c r="A474" s="57">
        <v>462</v>
      </c>
      <c r="B474" s="58"/>
      <c r="C474" s="217">
        <v>439</v>
      </c>
      <c r="D474" s="140" t="s">
        <v>482</v>
      </c>
      <c r="E474" s="124"/>
      <c r="F474" s="157">
        <v>12</v>
      </c>
      <c r="G474" s="77" t="str">
        <f t="shared" si="209"/>
        <v/>
      </c>
      <c r="H474" s="102">
        <v>6</v>
      </c>
      <c r="I474" s="103" t="str">
        <f t="shared" si="199"/>
        <v/>
      </c>
      <c r="J474" s="104" t="s">
        <v>895</v>
      </c>
      <c r="K474" s="116">
        <f t="shared" si="208"/>
        <v>56</v>
      </c>
      <c r="L474" s="111">
        <v>70</v>
      </c>
      <c r="M474" s="99" t="str">
        <f t="shared" si="210"/>
        <v/>
      </c>
      <c r="P474" s="50">
        <v>0.22</v>
      </c>
      <c r="Q474" s="54">
        <v>3.4722222222222224E-4</v>
      </c>
      <c r="R474" s="52">
        <v>8</v>
      </c>
    </row>
    <row r="475" spans="1:18" ht="24" customHeight="1">
      <c r="A475" s="57">
        <v>463</v>
      </c>
      <c r="B475" s="58"/>
      <c r="C475" s="217">
        <v>569</v>
      </c>
      <c r="D475" s="140" t="s">
        <v>171</v>
      </c>
      <c r="E475" s="124"/>
      <c r="F475" s="157">
        <v>12</v>
      </c>
      <c r="G475" s="77" t="str">
        <f t="shared" si="209"/>
        <v/>
      </c>
      <c r="H475" s="102">
        <v>6</v>
      </c>
      <c r="I475" s="103" t="str">
        <f t="shared" si="199"/>
        <v/>
      </c>
      <c r="J475" s="104" t="s">
        <v>895</v>
      </c>
      <c r="K475" s="116">
        <f t="shared" si="208"/>
        <v>56</v>
      </c>
      <c r="L475" s="111">
        <v>70</v>
      </c>
      <c r="M475" s="99" t="str">
        <f t="shared" si="210"/>
        <v/>
      </c>
      <c r="P475" s="50">
        <v>0.22</v>
      </c>
      <c r="Q475" s="54">
        <v>3.4722222222222224E-4</v>
      </c>
      <c r="R475" s="52">
        <v>8</v>
      </c>
    </row>
    <row r="476" spans="1:18" ht="24" customHeight="1">
      <c r="A476" s="57">
        <v>464</v>
      </c>
      <c r="B476" s="58"/>
      <c r="C476" s="217">
        <v>1859</v>
      </c>
      <c r="D476" s="140" t="s">
        <v>483</v>
      </c>
      <c r="E476" s="124"/>
      <c r="F476" s="157">
        <v>12</v>
      </c>
      <c r="G476" s="77" t="str">
        <f t="shared" si="209"/>
        <v/>
      </c>
      <c r="H476" s="102">
        <v>6</v>
      </c>
      <c r="I476" s="103" t="str">
        <f t="shared" si="199"/>
        <v/>
      </c>
      <c r="J476" s="104" t="s">
        <v>895</v>
      </c>
      <c r="K476" s="116">
        <f t="shared" si="208"/>
        <v>56</v>
      </c>
      <c r="L476" s="111">
        <v>70</v>
      </c>
      <c r="M476" s="99" t="str">
        <f t="shared" si="210"/>
        <v/>
      </c>
      <c r="P476" s="50">
        <v>0.22</v>
      </c>
      <c r="Q476" s="54">
        <v>3.4722222222222224E-4</v>
      </c>
      <c r="R476" s="52">
        <v>8</v>
      </c>
    </row>
    <row r="477" spans="1:18" ht="24" customHeight="1">
      <c r="A477" s="57">
        <v>465</v>
      </c>
      <c r="B477" s="58"/>
      <c r="C477" s="217">
        <v>858</v>
      </c>
      <c r="D477" s="140" t="s">
        <v>484</v>
      </c>
      <c r="E477" s="124"/>
      <c r="F477" s="157">
        <v>12</v>
      </c>
      <c r="G477" s="77" t="str">
        <f t="shared" si="209"/>
        <v/>
      </c>
      <c r="H477" s="102">
        <v>6</v>
      </c>
      <c r="I477" s="103" t="str">
        <f t="shared" si="199"/>
        <v/>
      </c>
      <c r="J477" s="104" t="s">
        <v>895</v>
      </c>
      <c r="K477" s="116">
        <f t="shared" si="208"/>
        <v>56</v>
      </c>
      <c r="L477" s="111">
        <v>70</v>
      </c>
      <c r="M477" s="99" t="str">
        <f t="shared" si="210"/>
        <v/>
      </c>
      <c r="P477" s="50">
        <v>0.22</v>
      </c>
      <c r="Q477" s="54">
        <v>3.4722222222222224E-4</v>
      </c>
      <c r="R477" s="52">
        <v>8</v>
      </c>
    </row>
    <row r="478" spans="1:18" ht="24" customHeight="1">
      <c r="A478" s="57">
        <v>466</v>
      </c>
      <c r="B478" s="58"/>
      <c r="C478" s="217">
        <v>859</v>
      </c>
      <c r="D478" s="140" t="s">
        <v>485</v>
      </c>
      <c r="E478" s="124"/>
      <c r="F478" s="157">
        <v>12</v>
      </c>
      <c r="G478" s="77" t="str">
        <f t="shared" si="209"/>
        <v/>
      </c>
      <c r="H478" s="102">
        <v>6</v>
      </c>
      <c r="I478" s="103" t="str">
        <f t="shared" si="199"/>
        <v/>
      </c>
      <c r="J478" s="104" t="s">
        <v>895</v>
      </c>
      <c r="K478" s="116">
        <f t="shared" si="208"/>
        <v>56</v>
      </c>
      <c r="L478" s="111">
        <v>70</v>
      </c>
      <c r="M478" s="99" t="str">
        <f t="shared" si="210"/>
        <v/>
      </c>
      <c r="P478" s="50">
        <v>0.22</v>
      </c>
      <c r="Q478" s="54">
        <v>3.4722222222222224E-4</v>
      </c>
      <c r="R478" s="52">
        <v>8</v>
      </c>
    </row>
    <row r="479" spans="1:18" ht="24" customHeight="1">
      <c r="A479" s="57">
        <v>467</v>
      </c>
      <c r="B479" s="58"/>
      <c r="C479" s="217">
        <v>440</v>
      </c>
      <c r="D479" s="140" t="s">
        <v>486</v>
      </c>
      <c r="E479" s="124"/>
      <c r="F479" s="157">
        <v>12</v>
      </c>
      <c r="G479" s="77" t="str">
        <f t="shared" si="209"/>
        <v/>
      </c>
      <c r="H479" s="102">
        <v>6</v>
      </c>
      <c r="I479" s="103" t="str">
        <f t="shared" si="199"/>
        <v/>
      </c>
      <c r="J479" s="104" t="s">
        <v>895</v>
      </c>
      <c r="K479" s="116">
        <f t="shared" si="208"/>
        <v>56</v>
      </c>
      <c r="L479" s="111">
        <v>70</v>
      </c>
      <c r="M479" s="99" t="str">
        <f t="shared" si="210"/>
        <v/>
      </c>
      <c r="P479" s="50">
        <v>0.22</v>
      </c>
      <c r="Q479" s="54">
        <v>3.4722222222222224E-4</v>
      </c>
      <c r="R479" s="52">
        <v>8</v>
      </c>
    </row>
    <row r="480" spans="1:18" ht="24" customHeight="1">
      <c r="A480" s="57">
        <v>468</v>
      </c>
      <c r="B480" s="58"/>
      <c r="C480" s="217">
        <v>860</v>
      </c>
      <c r="D480" s="140" t="s">
        <v>487</v>
      </c>
      <c r="E480" s="124"/>
      <c r="F480" s="157">
        <v>12</v>
      </c>
      <c r="G480" s="77" t="str">
        <f t="shared" si="209"/>
        <v/>
      </c>
      <c r="H480" s="102">
        <v>6</v>
      </c>
      <c r="I480" s="103" t="str">
        <f t="shared" si="199"/>
        <v/>
      </c>
      <c r="J480" s="104" t="s">
        <v>895</v>
      </c>
      <c r="K480" s="116">
        <f t="shared" si="208"/>
        <v>56</v>
      </c>
      <c r="L480" s="111">
        <v>70</v>
      </c>
      <c r="M480" s="99" t="str">
        <f t="shared" si="210"/>
        <v/>
      </c>
      <c r="P480" s="50">
        <v>0.22</v>
      </c>
      <c r="Q480" s="54">
        <v>3.4722222222222224E-4</v>
      </c>
      <c r="R480" s="52">
        <v>8</v>
      </c>
    </row>
    <row r="481" spans="1:18" ht="24" customHeight="1">
      <c r="A481" s="57">
        <v>469</v>
      </c>
      <c r="B481" s="58"/>
      <c r="C481" s="217">
        <v>861</v>
      </c>
      <c r="D481" s="140" t="s">
        <v>488</v>
      </c>
      <c r="E481" s="124"/>
      <c r="F481" s="157">
        <v>12</v>
      </c>
      <c r="G481" s="77" t="str">
        <f t="shared" si="209"/>
        <v/>
      </c>
      <c r="H481" s="102">
        <v>6</v>
      </c>
      <c r="I481" s="103" t="str">
        <f t="shared" si="199"/>
        <v/>
      </c>
      <c r="J481" s="104" t="s">
        <v>895</v>
      </c>
      <c r="K481" s="116">
        <f t="shared" si="208"/>
        <v>56</v>
      </c>
      <c r="L481" s="111">
        <v>70</v>
      </c>
      <c r="M481" s="99" t="str">
        <f t="shared" si="210"/>
        <v/>
      </c>
      <c r="P481" s="50">
        <v>0.22</v>
      </c>
      <c r="Q481" s="54">
        <v>3.4722222222222224E-4</v>
      </c>
      <c r="R481" s="52">
        <v>8</v>
      </c>
    </row>
    <row r="482" spans="1:18" ht="24" customHeight="1">
      <c r="A482" s="57">
        <v>470</v>
      </c>
      <c r="B482" s="58"/>
      <c r="C482" s="217">
        <v>862</v>
      </c>
      <c r="D482" s="140" t="s">
        <v>489</v>
      </c>
      <c r="E482" s="124"/>
      <c r="F482" s="157">
        <v>12</v>
      </c>
      <c r="G482" s="77" t="str">
        <f t="shared" si="209"/>
        <v/>
      </c>
      <c r="H482" s="102">
        <v>6</v>
      </c>
      <c r="I482" s="103" t="str">
        <f t="shared" si="199"/>
        <v/>
      </c>
      <c r="J482" s="104" t="s">
        <v>895</v>
      </c>
      <c r="K482" s="116">
        <f t="shared" si="208"/>
        <v>56</v>
      </c>
      <c r="L482" s="111">
        <v>70</v>
      </c>
      <c r="M482" s="99" t="str">
        <f t="shared" si="210"/>
        <v/>
      </c>
      <c r="P482" s="50">
        <v>0.22</v>
      </c>
      <c r="Q482" s="54">
        <v>3.4722222222222224E-4</v>
      </c>
      <c r="R482" s="52">
        <v>8</v>
      </c>
    </row>
    <row r="483" spans="1:18" ht="24" customHeight="1">
      <c r="A483" s="57">
        <v>471</v>
      </c>
      <c r="B483" s="58"/>
      <c r="C483" s="217">
        <v>441</v>
      </c>
      <c r="D483" s="173" t="s">
        <v>172</v>
      </c>
      <c r="E483" s="124"/>
      <c r="F483" s="157">
        <v>12</v>
      </c>
      <c r="G483" s="77" t="str">
        <f t="shared" si="209"/>
        <v/>
      </c>
      <c r="H483" s="102">
        <v>6</v>
      </c>
      <c r="I483" s="103" t="str">
        <f t="shared" si="199"/>
        <v/>
      </c>
      <c r="J483" s="104" t="s">
        <v>895</v>
      </c>
      <c r="K483" s="116">
        <f t="shared" si="208"/>
        <v>56</v>
      </c>
      <c r="L483" s="111">
        <v>70</v>
      </c>
      <c r="M483" s="99" t="str">
        <f t="shared" si="210"/>
        <v/>
      </c>
      <c r="P483" s="50">
        <v>0.22</v>
      </c>
      <c r="Q483" s="54">
        <v>3.4722222222222224E-4</v>
      </c>
      <c r="R483" s="52">
        <v>8</v>
      </c>
    </row>
    <row r="484" spans="1:18" ht="24" customHeight="1">
      <c r="A484" s="57">
        <v>472</v>
      </c>
      <c r="B484" s="58"/>
      <c r="C484" s="217">
        <v>442</v>
      </c>
      <c r="D484" s="173" t="s">
        <v>490</v>
      </c>
      <c r="E484" s="124"/>
      <c r="F484" s="157">
        <v>12</v>
      </c>
      <c r="G484" s="77" t="str">
        <f t="shared" si="209"/>
        <v/>
      </c>
      <c r="H484" s="102">
        <v>6</v>
      </c>
      <c r="I484" s="103" t="str">
        <f t="shared" si="199"/>
        <v/>
      </c>
      <c r="J484" s="104" t="s">
        <v>895</v>
      </c>
      <c r="K484" s="116">
        <f t="shared" si="208"/>
        <v>56</v>
      </c>
      <c r="L484" s="111">
        <v>70</v>
      </c>
      <c r="M484" s="99" t="str">
        <f t="shared" si="210"/>
        <v/>
      </c>
      <c r="P484" s="50">
        <v>0.22</v>
      </c>
      <c r="Q484" s="54">
        <v>3.4722222222222224E-4</v>
      </c>
      <c r="R484" s="52">
        <v>8</v>
      </c>
    </row>
    <row r="485" spans="1:18" ht="24" customHeight="1">
      <c r="A485" s="57">
        <v>473</v>
      </c>
      <c r="B485" s="58"/>
      <c r="C485" s="217">
        <v>1477</v>
      </c>
      <c r="D485" s="173" t="s">
        <v>173</v>
      </c>
      <c r="E485" s="124"/>
      <c r="F485" s="157">
        <v>12</v>
      </c>
      <c r="G485" s="77" t="str">
        <f t="shared" si="209"/>
        <v/>
      </c>
      <c r="H485" s="102">
        <v>6</v>
      </c>
      <c r="I485" s="103" t="str">
        <f t="shared" ref="I485:I554" si="215">IF(E485="","",E485/H485)</f>
        <v/>
      </c>
      <c r="J485" s="104" t="s">
        <v>895</v>
      </c>
      <c r="K485" s="116">
        <f t="shared" si="208"/>
        <v>56</v>
      </c>
      <c r="L485" s="111">
        <v>70</v>
      </c>
      <c r="M485" s="99" t="str">
        <f t="shared" si="210"/>
        <v/>
      </c>
      <c r="P485" s="50">
        <v>0.22</v>
      </c>
      <c r="Q485" s="54">
        <v>3.4722222222222224E-4</v>
      </c>
      <c r="R485" s="52">
        <v>8</v>
      </c>
    </row>
    <row r="486" spans="1:18" ht="24" customHeight="1">
      <c r="A486" s="57">
        <v>474</v>
      </c>
      <c r="B486" s="58"/>
      <c r="C486" s="217">
        <v>443</v>
      </c>
      <c r="D486" s="173" t="s">
        <v>491</v>
      </c>
      <c r="E486" s="124"/>
      <c r="F486" s="157">
        <v>12</v>
      </c>
      <c r="G486" s="77" t="str">
        <f t="shared" si="209"/>
        <v/>
      </c>
      <c r="H486" s="102">
        <v>6</v>
      </c>
      <c r="I486" s="103" t="str">
        <f t="shared" si="215"/>
        <v/>
      </c>
      <c r="J486" s="104" t="s">
        <v>895</v>
      </c>
      <c r="K486" s="116">
        <f t="shared" si="208"/>
        <v>56</v>
      </c>
      <c r="L486" s="111">
        <v>70</v>
      </c>
      <c r="M486" s="99" t="str">
        <f t="shared" si="210"/>
        <v/>
      </c>
      <c r="P486" s="50">
        <v>0.22</v>
      </c>
      <c r="Q486" s="54">
        <v>3.4722222222222224E-4</v>
      </c>
      <c r="R486" s="52">
        <v>8</v>
      </c>
    </row>
    <row r="487" spans="1:18" ht="24" customHeight="1">
      <c r="A487" s="57">
        <v>475</v>
      </c>
      <c r="B487" s="58"/>
      <c r="C487" s="217">
        <v>490</v>
      </c>
      <c r="D487" s="173" t="s">
        <v>174</v>
      </c>
      <c r="E487" s="124"/>
      <c r="F487" s="157">
        <v>12</v>
      </c>
      <c r="G487" s="77" t="str">
        <f t="shared" si="209"/>
        <v/>
      </c>
      <c r="H487" s="102">
        <v>6</v>
      </c>
      <c r="I487" s="103" t="str">
        <f t="shared" si="215"/>
        <v/>
      </c>
      <c r="J487" s="104" t="s">
        <v>895</v>
      </c>
      <c r="K487" s="116">
        <f t="shared" si="208"/>
        <v>56</v>
      </c>
      <c r="L487" s="111">
        <v>70</v>
      </c>
      <c r="M487" s="99" t="str">
        <f t="shared" si="210"/>
        <v/>
      </c>
      <c r="P487" s="50">
        <v>0.22</v>
      </c>
      <c r="Q487" s="54">
        <v>3.4722222222222224E-4</v>
      </c>
      <c r="R487" s="52">
        <v>8</v>
      </c>
    </row>
    <row r="488" spans="1:18" ht="24" customHeight="1">
      <c r="A488" s="57">
        <v>476</v>
      </c>
      <c r="B488" s="58"/>
      <c r="C488" s="217">
        <v>452</v>
      </c>
      <c r="D488" s="173" t="s">
        <v>175</v>
      </c>
      <c r="E488" s="124"/>
      <c r="F488" s="157">
        <v>12</v>
      </c>
      <c r="G488" s="77" t="str">
        <f t="shared" si="209"/>
        <v/>
      </c>
      <c r="H488" s="102">
        <v>6</v>
      </c>
      <c r="I488" s="103" t="str">
        <f t="shared" si="215"/>
        <v/>
      </c>
      <c r="J488" s="104" t="s">
        <v>895</v>
      </c>
      <c r="K488" s="116">
        <f t="shared" si="208"/>
        <v>56</v>
      </c>
      <c r="L488" s="111">
        <v>70</v>
      </c>
      <c r="M488" s="99" t="str">
        <f t="shared" si="210"/>
        <v/>
      </c>
      <c r="P488" s="50">
        <v>0.22</v>
      </c>
      <c r="Q488" s="54">
        <v>3.4722222222222224E-4</v>
      </c>
      <c r="R488" s="52">
        <v>8</v>
      </c>
    </row>
    <row r="489" spans="1:18" ht="24" customHeight="1">
      <c r="A489" s="57">
        <v>477</v>
      </c>
      <c r="B489" s="58"/>
      <c r="C489" s="217">
        <v>453</v>
      </c>
      <c r="D489" s="173" t="s">
        <v>176</v>
      </c>
      <c r="E489" s="124"/>
      <c r="F489" s="157">
        <v>12</v>
      </c>
      <c r="G489" s="77" t="str">
        <f t="shared" si="209"/>
        <v/>
      </c>
      <c r="H489" s="102">
        <v>6</v>
      </c>
      <c r="I489" s="103" t="str">
        <f t="shared" si="215"/>
        <v/>
      </c>
      <c r="J489" s="104" t="s">
        <v>895</v>
      </c>
      <c r="K489" s="116">
        <f t="shared" si="208"/>
        <v>56</v>
      </c>
      <c r="L489" s="111">
        <v>70</v>
      </c>
      <c r="M489" s="99" t="str">
        <f t="shared" si="210"/>
        <v/>
      </c>
      <c r="P489" s="50">
        <v>0.22</v>
      </c>
      <c r="Q489" s="54">
        <v>3.4722222222222224E-4</v>
      </c>
      <c r="R489" s="52">
        <v>8</v>
      </c>
    </row>
    <row r="490" spans="1:18" ht="24" customHeight="1">
      <c r="A490" s="57">
        <v>478</v>
      </c>
      <c r="B490" s="58"/>
      <c r="C490" s="217">
        <v>444</v>
      </c>
      <c r="D490" s="173" t="s">
        <v>933</v>
      </c>
      <c r="E490" s="124"/>
      <c r="F490" s="157">
        <v>12</v>
      </c>
      <c r="G490" s="77" t="str">
        <f t="shared" ref="G490" si="216">IF(E490="","",E490*F490)</f>
        <v/>
      </c>
      <c r="H490" s="102">
        <v>6</v>
      </c>
      <c r="I490" s="103" t="str">
        <f t="shared" ref="I490" si="217">IF(E490="","",E490/H490)</f>
        <v/>
      </c>
      <c r="J490" s="104" t="s">
        <v>895</v>
      </c>
      <c r="K490" s="116">
        <f t="shared" ref="K490" si="218">L490*(1+K$9)</f>
        <v>56</v>
      </c>
      <c r="L490" s="111">
        <v>70</v>
      </c>
      <c r="M490" s="99" t="str">
        <f t="shared" ref="M490" si="219">IF(E490="","",G490*K490)</f>
        <v/>
      </c>
      <c r="P490" s="50">
        <v>0.22</v>
      </c>
      <c r="Q490" s="54">
        <v>3.4722222222222224E-4</v>
      </c>
      <c r="R490" s="52">
        <v>8</v>
      </c>
    </row>
    <row r="491" spans="1:18" ht="24" customHeight="1">
      <c r="A491" s="57">
        <v>479</v>
      </c>
      <c r="B491" s="58"/>
      <c r="C491" s="217">
        <v>445</v>
      </c>
      <c r="D491" s="173" t="s">
        <v>492</v>
      </c>
      <c r="E491" s="124"/>
      <c r="F491" s="157">
        <v>12</v>
      </c>
      <c r="G491" s="77" t="str">
        <f t="shared" si="209"/>
        <v/>
      </c>
      <c r="H491" s="102">
        <v>6</v>
      </c>
      <c r="I491" s="103" t="str">
        <f t="shared" si="215"/>
        <v/>
      </c>
      <c r="J491" s="104" t="s">
        <v>895</v>
      </c>
      <c r="K491" s="116">
        <f t="shared" si="208"/>
        <v>56</v>
      </c>
      <c r="L491" s="111">
        <v>70</v>
      </c>
      <c r="M491" s="99" t="str">
        <f t="shared" si="210"/>
        <v/>
      </c>
      <c r="P491" s="50">
        <v>0.22</v>
      </c>
      <c r="Q491" s="54">
        <v>3.4722222222222224E-4</v>
      </c>
      <c r="R491" s="52">
        <v>8</v>
      </c>
    </row>
    <row r="492" spans="1:18" ht="24" customHeight="1">
      <c r="A492" s="57">
        <v>480</v>
      </c>
      <c r="B492" s="58"/>
      <c r="C492" s="217">
        <v>446</v>
      </c>
      <c r="D492" s="173" t="s">
        <v>493</v>
      </c>
      <c r="E492" s="124"/>
      <c r="F492" s="157">
        <v>12</v>
      </c>
      <c r="G492" s="77" t="str">
        <f t="shared" si="209"/>
        <v/>
      </c>
      <c r="H492" s="102">
        <v>6</v>
      </c>
      <c r="I492" s="103" t="str">
        <f t="shared" si="215"/>
        <v/>
      </c>
      <c r="J492" s="104" t="s">
        <v>895</v>
      </c>
      <c r="K492" s="116">
        <f t="shared" si="208"/>
        <v>56</v>
      </c>
      <c r="L492" s="111">
        <v>70</v>
      </c>
      <c r="M492" s="99" t="str">
        <f t="shared" si="210"/>
        <v/>
      </c>
      <c r="P492" s="50">
        <v>0.22</v>
      </c>
      <c r="Q492" s="54">
        <v>3.4722222222222224E-4</v>
      </c>
      <c r="R492" s="52">
        <v>8</v>
      </c>
    </row>
    <row r="493" spans="1:18" ht="24" customHeight="1">
      <c r="A493" s="57">
        <v>481</v>
      </c>
      <c r="B493" s="58"/>
      <c r="C493" s="217">
        <v>364</v>
      </c>
      <c r="D493" s="173" t="s">
        <v>494</v>
      </c>
      <c r="E493" s="124"/>
      <c r="F493" s="157">
        <v>12</v>
      </c>
      <c r="G493" s="77" t="str">
        <f t="shared" si="209"/>
        <v/>
      </c>
      <c r="H493" s="102">
        <v>6</v>
      </c>
      <c r="I493" s="103" t="str">
        <f t="shared" si="215"/>
        <v/>
      </c>
      <c r="J493" s="104" t="s">
        <v>895</v>
      </c>
      <c r="K493" s="116">
        <f t="shared" si="208"/>
        <v>56</v>
      </c>
      <c r="L493" s="111">
        <v>70</v>
      </c>
      <c r="M493" s="99" t="str">
        <f t="shared" si="210"/>
        <v/>
      </c>
      <c r="P493" s="50">
        <v>0.22</v>
      </c>
      <c r="Q493" s="54">
        <v>3.4722222222222224E-4</v>
      </c>
      <c r="R493" s="52">
        <v>8</v>
      </c>
    </row>
    <row r="494" spans="1:18" ht="24" customHeight="1">
      <c r="A494" s="57">
        <v>482</v>
      </c>
      <c r="B494" s="58"/>
      <c r="C494" s="217">
        <v>1865</v>
      </c>
      <c r="D494" s="173" t="s">
        <v>495</v>
      </c>
      <c r="E494" s="124"/>
      <c r="F494" s="157">
        <v>12</v>
      </c>
      <c r="G494" s="77" t="str">
        <f t="shared" si="209"/>
        <v/>
      </c>
      <c r="H494" s="102">
        <v>6</v>
      </c>
      <c r="I494" s="103" t="str">
        <f t="shared" si="215"/>
        <v/>
      </c>
      <c r="J494" s="104" t="s">
        <v>895</v>
      </c>
      <c r="K494" s="116">
        <f t="shared" si="208"/>
        <v>56</v>
      </c>
      <c r="L494" s="111">
        <v>70</v>
      </c>
      <c r="M494" s="99" t="str">
        <f t="shared" si="210"/>
        <v/>
      </c>
      <c r="P494" s="50">
        <v>0.22</v>
      </c>
      <c r="Q494" s="54">
        <v>3.4722222222222224E-4</v>
      </c>
      <c r="R494" s="52">
        <v>8</v>
      </c>
    </row>
    <row r="495" spans="1:18" ht="24" customHeight="1">
      <c r="A495" s="57">
        <v>483</v>
      </c>
      <c r="B495" s="58"/>
      <c r="C495" s="217">
        <v>447</v>
      </c>
      <c r="D495" s="173" t="s">
        <v>496</v>
      </c>
      <c r="E495" s="124"/>
      <c r="F495" s="157">
        <v>12</v>
      </c>
      <c r="G495" s="77" t="str">
        <f t="shared" si="209"/>
        <v/>
      </c>
      <c r="H495" s="102">
        <v>6</v>
      </c>
      <c r="I495" s="103" t="str">
        <f t="shared" si="215"/>
        <v/>
      </c>
      <c r="J495" s="104" t="s">
        <v>895</v>
      </c>
      <c r="K495" s="116">
        <f t="shared" si="208"/>
        <v>56</v>
      </c>
      <c r="L495" s="111">
        <v>70</v>
      </c>
      <c r="M495" s="99" t="str">
        <f t="shared" si="210"/>
        <v/>
      </c>
      <c r="P495" s="50">
        <v>0.22</v>
      </c>
      <c r="Q495" s="54">
        <v>3.4722222222222224E-4</v>
      </c>
      <c r="R495" s="52">
        <v>8</v>
      </c>
    </row>
    <row r="496" spans="1:18" ht="24" customHeight="1">
      <c r="A496" s="57">
        <v>484</v>
      </c>
      <c r="B496" s="58"/>
      <c r="C496" s="217">
        <v>454</v>
      </c>
      <c r="D496" s="173" t="s">
        <v>497</v>
      </c>
      <c r="E496" s="124"/>
      <c r="F496" s="157">
        <v>12</v>
      </c>
      <c r="G496" s="77" t="str">
        <f t="shared" si="209"/>
        <v/>
      </c>
      <c r="H496" s="102">
        <v>6</v>
      </c>
      <c r="I496" s="103" t="str">
        <f t="shared" si="215"/>
        <v/>
      </c>
      <c r="J496" s="104" t="s">
        <v>895</v>
      </c>
      <c r="K496" s="116">
        <f t="shared" si="208"/>
        <v>56</v>
      </c>
      <c r="L496" s="111">
        <v>70</v>
      </c>
      <c r="M496" s="99" t="str">
        <f t="shared" si="210"/>
        <v/>
      </c>
      <c r="P496" s="50">
        <v>0.22</v>
      </c>
      <c r="Q496" s="54">
        <v>3.4722222222222224E-4</v>
      </c>
      <c r="R496" s="52">
        <v>8</v>
      </c>
    </row>
    <row r="497" spans="1:18" ht="24" customHeight="1">
      <c r="A497" s="57">
        <v>485</v>
      </c>
      <c r="B497" s="58"/>
      <c r="C497" s="217">
        <v>448</v>
      </c>
      <c r="D497" s="173" t="s">
        <v>498</v>
      </c>
      <c r="E497" s="124"/>
      <c r="F497" s="157">
        <v>12</v>
      </c>
      <c r="G497" s="77" t="str">
        <f t="shared" si="209"/>
        <v/>
      </c>
      <c r="H497" s="102">
        <v>6</v>
      </c>
      <c r="I497" s="103" t="str">
        <f t="shared" si="215"/>
        <v/>
      </c>
      <c r="J497" s="104" t="s">
        <v>895</v>
      </c>
      <c r="K497" s="116">
        <f t="shared" si="208"/>
        <v>56</v>
      </c>
      <c r="L497" s="111">
        <v>70</v>
      </c>
      <c r="M497" s="99" t="str">
        <f t="shared" si="210"/>
        <v/>
      </c>
      <c r="P497" s="50">
        <v>0.22</v>
      </c>
      <c r="Q497" s="54">
        <v>3.4722222222222224E-4</v>
      </c>
      <c r="R497" s="52">
        <v>8</v>
      </c>
    </row>
    <row r="498" spans="1:18" ht="24" customHeight="1">
      <c r="A498" s="57">
        <v>486</v>
      </c>
      <c r="B498" s="58"/>
      <c r="C498" s="217">
        <v>455</v>
      </c>
      <c r="D498" s="173" t="s">
        <v>499</v>
      </c>
      <c r="E498" s="124"/>
      <c r="F498" s="157">
        <v>12</v>
      </c>
      <c r="G498" s="77" t="str">
        <f t="shared" si="209"/>
        <v/>
      </c>
      <c r="H498" s="102">
        <v>6</v>
      </c>
      <c r="I498" s="103" t="str">
        <f t="shared" si="215"/>
        <v/>
      </c>
      <c r="J498" s="104" t="s">
        <v>895</v>
      </c>
      <c r="K498" s="116">
        <f t="shared" si="208"/>
        <v>56</v>
      </c>
      <c r="L498" s="111">
        <v>70</v>
      </c>
      <c r="M498" s="99" t="str">
        <f t="shared" si="210"/>
        <v/>
      </c>
      <c r="P498" s="50">
        <v>0.22</v>
      </c>
      <c r="Q498" s="54">
        <v>3.4722222222222224E-4</v>
      </c>
      <c r="R498" s="52">
        <v>8</v>
      </c>
    </row>
    <row r="499" spans="1:18" ht="24" customHeight="1">
      <c r="A499" s="57">
        <v>487</v>
      </c>
      <c r="B499" s="58"/>
      <c r="C499" s="217">
        <v>456</v>
      </c>
      <c r="D499" s="173" t="s">
        <v>500</v>
      </c>
      <c r="E499" s="124"/>
      <c r="F499" s="157">
        <v>12</v>
      </c>
      <c r="G499" s="77" t="str">
        <f t="shared" si="209"/>
        <v/>
      </c>
      <c r="H499" s="102">
        <v>6</v>
      </c>
      <c r="I499" s="103" t="str">
        <f t="shared" si="215"/>
        <v/>
      </c>
      <c r="J499" s="104" t="s">
        <v>895</v>
      </c>
      <c r="K499" s="116">
        <f t="shared" si="208"/>
        <v>56</v>
      </c>
      <c r="L499" s="111">
        <v>70</v>
      </c>
      <c r="M499" s="99" t="str">
        <f t="shared" si="210"/>
        <v/>
      </c>
      <c r="P499" s="50">
        <v>0.22</v>
      </c>
      <c r="Q499" s="54">
        <v>3.4722222222222224E-4</v>
      </c>
      <c r="R499" s="52">
        <v>8</v>
      </c>
    </row>
    <row r="500" spans="1:18" ht="24" customHeight="1">
      <c r="A500" s="57">
        <v>488</v>
      </c>
      <c r="B500" s="58"/>
      <c r="C500" s="217">
        <v>457</v>
      </c>
      <c r="D500" s="173" t="s">
        <v>501</v>
      </c>
      <c r="E500" s="124"/>
      <c r="F500" s="157">
        <v>12</v>
      </c>
      <c r="G500" s="77" t="str">
        <f t="shared" si="209"/>
        <v/>
      </c>
      <c r="H500" s="102">
        <v>6</v>
      </c>
      <c r="I500" s="103" t="str">
        <f t="shared" si="215"/>
        <v/>
      </c>
      <c r="J500" s="104" t="s">
        <v>895</v>
      </c>
      <c r="K500" s="116">
        <f t="shared" si="208"/>
        <v>56</v>
      </c>
      <c r="L500" s="111">
        <v>70</v>
      </c>
      <c r="M500" s="99" t="str">
        <f t="shared" si="210"/>
        <v/>
      </c>
      <c r="P500" s="50">
        <v>0.22</v>
      </c>
      <c r="Q500" s="54">
        <v>3.4722222222222224E-4</v>
      </c>
      <c r="R500" s="52">
        <v>8</v>
      </c>
    </row>
    <row r="501" spans="1:18" ht="24" customHeight="1">
      <c r="A501" s="57">
        <v>489</v>
      </c>
      <c r="B501" s="58"/>
      <c r="C501" s="217">
        <v>411</v>
      </c>
      <c r="D501" s="147" t="s">
        <v>177</v>
      </c>
      <c r="E501" s="124"/>
      <c r="F501" s="157">
        <v>12</v>
      </c>
      <c r="G501" s="77" t="str">
        <f t="shared" si="209"/>
        <v/>
      </c>
      <c r="H501" s="102">
        <v>6</v>
      </c>
      <c r="I501" s="103" t="str">
        <f t="shared" si="215"/>
        <v/>
      </c>
      <c r="J501" s="104" t="s">
        <v>895</v>
      </c>
      <c r="K501" s="116">
        <f t="shared" si="208"/>
        <v>64</v>
      </c>
      <c r="L501" s="111">
        <v>80</v>
      </c>
      <c r="M501" s="99" t="str">
        <f t="shared" si="210"/>
        <v/>
      </c>
      <c r="P501" s="50">
        <v>0.22</v>
      </c>
      <c r="Q501" s="54">
        <v>3.4722222222222224E-4</v>
      </c>
      <c r="R501" s="52">
        <v>8</v>
      </c>
    </row>
    <row r="502" spans="1:18" ht="24" customHeight="1" thickBot="1">
      <c r="A502" s="57">
        <v>490</v>
      </c>
      <c r="B502" s="58"/>
      <c r="C502" s="217">
        <v>412</v>
      </c>
      <c r="D502" s="147" t="s">
        <v>178</v>
      </c>
      <c r="E502" s="124"/>
      <c r="F502" s="157">
        <v>12</v>
      </c>
      <c r="G502" s="77" t="str">
        <f t="shared" si="209"/>
        <v/>
      </c>
      <c r="H502" s="102">
        <v>6</v>
      </c>
      <c r="I502" s="103" t="str">
        <f t="shared" si="215"/>
        <v/>
      </c>
      <c r="J502" s="104" t="s">
        <v>895</v>
      </c>
      <c r="K502" s="116">
        <f t="shared" si="208"/>
        <v>64</v>
      </c>
      <c r="L502" s="111">
        <v>80</v>
      </c>
      <c r="M502" s="99" t="str">
        <f t="shared" si="210"/>
        <v/>
      </c>
      <c r="P502" s="50">
        <v>0.22</v>
      </c>
      <c r="Q502" s="54">
        <v>3.4722222222222224E-4</v>
      </c>
      <c r="R502" s="52">
        <v>8</v>
      </c>
    </row>
    <row r="503" spans="1:18" ht="24" customHeight="1">
      <c r="A503" s="57">
        <v>491</v>
      </c>
      <c r="B503" s="229"/>
      <c r="C503" s="217">
        <v>413</v>
      </c>
      <c r="D503" s="129" t="s">
        <v>179</v>
      </c>
      <c r="E503" s="124"/>
      <c r="F503" s="157">
        <v>12</v>
      </c>
      <c r="G503" s="77" t="str">
        <f t="shared" si="209"/>
        <v/>
      </c>
      <c r="H503" s="102">
        <v>6</v>
      </c>
      <c r="I503" s="103" t="str">
        <f t="shared" si="215"/>
        <v/>
      </c>
      <c r="J503" s="104" t="s">
        <v>895</v>
      </c>
      <c r="K503" s="116">
        <f t="shared" si="208"/>
        <v>56</v>
      </c>
      <c r="L503" s="111">
        <v>70</v>
      </c>
      <c r="M503" s="99" t="str">
        <f t="shared" si="210"/>
        <v/>
      </c>
      <c r="P503" s="50">
        <v>0.22</v>
      </c>
      <c r="Q503" s="54">
        <v>3.4722222222222224E-4</v>
      </c>
      <c r="R503" s="52">
        <v>8</v>
      </c>
    </row>
    <row r="504" spans="1:18" ht="24" customHeight="1">
      <c r="A504" s="57">
        <v>492</v>
      </c>
      <c r="B504" s="230"/>
      <c r="C504" s="217">
        <v>816</v>
      </c>
      <c r="D504" s="129" t="s">
        <v>502</v>
      </c>
      <c r="E504" s="124"/>
      <c r="F504" s="157">
        <v>12</v>
      </c>
      <c r="G504" s="77" t="str">
        <f t="shared" si="209"/>
        <v/>
      </c>
      <c r="H504" s="102">
        <v>6</v>
      </c>
      <c r="I504" s="103" t="str">
        <f t="shared" si="215"/>
        <v/>
      </c>
      <c r="J504" s="104" t="s">
        <v>895</v>
      </c>
      <c r="K504" s="116">
        <f t="shared" si="208"/>
        <v>56</v>
      </c>
      <c r="L504" s="111">
        <v>70</v>
      </c>
      <c r="M504" s="99" t="str">
        <f t="shared" si="210"/>
        <v/>
      </c>
      <c r="P504" s="50">
        <v>0.22</v>
      </c>
      <c r="Q504" s="54">
        <v>3.4722222222222224E-4</v>
      </c>
      <c r="R504" s="52">
        <v>8</v>
      </c>
    </row>
    <row r="505" spans="1:18" ht="24" customHeight="1">
      <c r="A505" s="57">
        <v>493</v>
      </c>
      <c r="B505" s="230"/>
      <c r="C505" s="217">
        <v>817</v>
      </c>
      <c r="D505" s="129" t="s">
        <v>503</v>
      </c>
      <c r="E505" s="124"/>
      <c r="F505" s="157">
        <v>12</v>
      </c>
      <c r="G505" s="77" t="str">
        <f t="shared" si="209"/>
        <v/>
      </c>
      <c r="H505" s="102">
        <v>6</v>
      </c>
      <c r="I505" s="103" t="str">
        <f t="shared" si="215"/>
        <v/>
      </c>
      <c r="J505" s="104" t="s">
        <v>895</v>
      </c>
      <c r="K505" s="116">
        <f t="shared" si="208"/>
        <v>56</v>
      </c>
      <c r="L505" s="111">
        <v>70</v>
      </c>
      <c r="M505" s="99" t="str">
        <f t="shared" si="210"/>
        <v/>
      </c>
      <c r="P505" s="50">
        <v>0.22</v>
      </c>
      <c r="Q505" s="54">
        <v>3.4722222222222224E-4</v>
      </c>
      <c r="R505" s="52">
        <v>8</v>
      </c>
    </row>
    <row r="506" spans="1:18" ht="24" customHeight="1">
      <c r="A506" s="57">
        <v>494</v>
      </c>
      <c r="B506" s="230"/>
      <c r="C506" s="217">
        <v>482</v>
      </c>
      <c r="D506" s="129" t="s">
        <v>180</v>
      </c>
      <c r="E506" s="124"/>
      <c r="F506" s="157">
        <v>12</v>
      </c>
      <c r="G506" s="77" t="str">
        <f t="shared" si="209"/>
        <v/>
      </c>
      <c r="H506" s="102">
        <v>6</v>
      </c>
      <c r="I506" s="103" t="str">
        <f t="shared" si="215"/>
        <v/>
      </c>
      <c r="J506" s="104" t="s">
        <v>895</v>
      </c>
      <c r="K506" s="116">
        <f t="shared" si="208"/>
        <v>56</v>
      </c>
      <c r="L506" s="111">
        <v>70</v>
      </c>
      <c r="M506" s="99" t="str">
        <f t="shared" si="210"/>
        <v/>
      </c>
      <c r="P506" s="50">
        <v>0.22</v>
      </c>
      <c r="Q506" s="54">
        <v>3.4722222222222224E-4</v>
      </c>
      <c r="R506" s="52">
        <v>8</v>
      </c>
    </row>
    <row r="507" spans="1:18" ht="24" customHeight="1">
      <c r="A507" s="57">
        <v>495</v>
      </c>
      <c r="B507" s="230"/>
      <c r="C507" s="217">
        <v>821</v>
      </c>
      <c r="D507" s="129" t="s">
        <v>504</v>
      </c>
      <c r="E507" s="124"/>
      <c r="F507" s="157">
        <v>12</v>
      </c>
      <c r="G507" s="77" t="str">
        <f t="shared" si="209"/>
        <v/>
      </c>
      <c r="H507" s="102">
        <v>6</v>
      </c>
      <c r="I507" s="103" t="str">
        <f t="shared" si="215"/>
        <v/>
      </c>
      <c r="J507" s="104" t="s">
        <v>895</v>
      </c>
      <c r="K507" s="116">
        <f t="shared" si="208"/>
        <v>56</v>
      </c>
      <c r="L507" s="111">
        <v>70</v>
      </c>
      <c r="M507" s="99" t="str">
        <f t="shared" si="210"/>
        <v/>
      </c>
      <c r="P507" s="50">
        <v>0.22</v>
      </c>
      <c r="Q507" s="54">
        <v>3.4722222222222224E-4</v>
      </c>
      <c r="R507" s="52">
        <v>8</v>
      </c>
    </row>
    <row r="508" spans="1:18" ht="24" customHeight="1">
      <c r="A508" s="57">
        <v>496</v>
      </c>
      <c r="B508" s="230"/>
      <c r="C508" s="217">
        <v>818</v>
      </c>
      <c r="D508" s="129" t="s">
        <v>505</v>
      </c>
      <c r="E508" s="124"/>
      <c r="F508" s="157">
        <v>12</v>
      </c>
      <c r="G508" s="77" t="str">
        <f t="shared" si="209"/>
        <v/>
      </c>
      <c r="H508" s="102">
        <v>6</v>
      </c>
      <c r="I508" s="103" t="str">
        <f t="shared" si="215"/>
        <v/>
      </c>
      <c r="J508" s="104" t="s">
        <v>895</v>
      </c>
      <c r="K508" s="116">
        <f t="shared" si="208"/>
        <v>56</v>
      </c>
      <c r="L508" s="111">
        <v>70</v>
      </c>
      <c r="M508" s="99" t="str">
        <f t="shared" si="210"/>
        <v/>
      </c>
      <c r="P508" s="50">
        <v>0.22</v>
      </c>
      <c r="Q508" s="54">
        <v>3.4722222222222224E-4</v>
      </c>
      <c r="R508" s="52">
        <v>8</v>
      </c>
    </row>
    <row r="509" spans="1:18" ht="24" customHeight="1">
      <c r="A509" s="57">
        <v>497</v>
      </c>
      <c r="B509" s="230"/>
      <c r="C509" s="217">
        <v>1876</v>
      </c>
      <c r="D509" s="129" t="s">
        <v>506</v>
      </c>
      <c r="E509" s="124"/>
      <c r="F509" s="157">
        <v>12</v>
      </c>
      <c r="G509" s="77" t="str">
        <f t="shared" si="209"/>
        <v/>
      </c>
      <c r="H509" s="102">
        <v>6</v>
      </c>
      <c r="I509" s="103" t="str">
        <f t="shared" si="215"/>
        <v/>
      </c>
      <c r="J509" s="104" t="s">
        <v>895</v>
      </c>
      <c r="K509" s="116">
        <f t="shared" si="208"/>
        <v>56</v>
      </c>
      <c r="L509" s="111">
        <v>70</v>
      </c>
      <c r="M509" s="99" t="str">
        <f t="shared" si="210"/>
        <v/>
      </c>
      <c r="P509" s="50">
        <v>0.22</v>
      </c>
      <c r="Q509" s="54">
        <v>3.4722222222222224E-4</v>
      </c>
      <c r="R509" s="52">
        <v>8</v>
      </c>
    </row>
    <row r="510" spans="1:18" ht="24" customHeight="1">
      <c r="A510" s="57">
        <v>498</v>
      </c>
      <c r="B510" s="230"/>
      <c r="C510" s="217">
        <v>827</v>
      </c>
      <c r="D510" s="129" t="s">
        <v>507</v>
      </c>
      <c r="E510" s="124"/>
      <c r="F510" s="157">
        <v>12</v>
      </c>
      <c r="G510" s="77" t="str">
        <f t="shared" si="209"/>
        <v/>
      </c>
      <c r="H510" s="102">
        <v>6</v>
      </c>
      <c r="I510" s="103" t="str">
        <f t="shared" si="215"/>
        <v/>
      </c>
      <c r="J510" s="104" t="s">
        <v>895</v>
      </c>
      <c r="K510" s="116">
        <f t="shared" si="208"/>
        <v>56</v>
      </c>
      <c r="L510" s="111">
        <v>70</v>
      </c>
      <c r="M510" s="99" t="str">
        <f t="shared" si="210"/>
        <v/>
      </c>
      <c r="P510" s="50">
        <v>0.22</v>
      </c>
      <c r="Q510" s="54">
        <v>3.4722222222222224E-4</v>
      </c>
      <c r="R510" s="52">
        <v>8</v>
      </c>
    </row>
    <row r="511" spans="1:18" ht="24" customHeight="1">
      <c r="A511" s="57">
        <v>499</v>
      </c>
      <c r="B511" s="230"/>
      <c r="C511" s="217">
        <v>828</v>
      </c>
      <c r="D511" s="129" t="s">
        <v>508</v>
      </c>
      <c r="E511" s="124"/>
      <c r="F511" s="157">
        <v>12</v>
      </c>
      <c r="G511" s="77" t="str">
        <f t="shared" si="209"/>
        <v/>
      </c>
      <c r="H511" s="102">
        <v>6</v>
      </c>
      <c r="I511" s="103" t="str">
        <f t="shared" si="215"/>
        <v/>
      </c>
      <c r="J511" s="104" t="s">
        <v>895</v>
      </c>
      <c r="K511" s="116">
        <f t="shared" si="208"/>
        <v>56</v>
      </c>
      <c r="L511" s="111">
        <v>70</v>
      </c>
      <c r="M511" s="99" t="str">
        <f t="shared" si="210"/>
        <v/>
      </c>
      <c r="P511" s="50">
        <v>0.22</v>
      </c>
      <c r="Q511" s="54">
        <v>3.4722222222222224E-4</v>
      </c>
      <c r="R511" s="52">
        <v>8</v>
      </c>
    </row>
    <row r="512" spans="1:18" ht="24" customHeight="1">
      <c r="A512" s="57">
        <v>500</v>
      </c>
      <c r="B512" s="230"/>
      <c r="C512" s="217">
        <v>819</v>
      </c>
      <c r="D512" s="129" t="s">
        <v>509</v>
      </c>
      <c r="E512" s="124"/>
      <c r="F512" s="157">
        <v>12</v>
      </c>
      <c r="G512" s="77" t="str">
        <f t="shared" si="209"/>
        <v/>
      </c>
      <c r="H512" s="102">
        <v>6</v>
      </c>
      <c r="I512" s="103" t="str">
        <f t="shared" si="215"/>
        <v/>
      </c>
      <c r="J512" s="104" t="s">
        <v>895</v>
      </c>
      <c r="K512" s="116">
        <f t="shared" si="208"/>
        <v>56</v>
      </c>
      <c r="L512" s="111">
        <v>70</v>
      </c>
      <c r="M512" s="99" t="str">
        <f t="shared" si="210"/>
        <v/>
      </c>
      <c r="P512" s="50">
        <v>0.22</v>
      </c>
      <c r="Q512" s="54">
        <v>3.4722222222222224E-4</v>
      </c>
      <c r="R512" s="52">
        <v>8</v>
      </c>
    </row>
    <row r="513" spans="1:18" ht="24" customHeight="1">
      <c r="A513" s="57">
        <v>501</v>
      </c>
      <c r="B513" s="230"/>
      <c r="C513" s="217">
        <v>829</v>
      </c>
      <c r="D513" s="129" t="s">
        <v>510</v>
      </c>
      <c r="E513" s="124"/>
      <c r="F513" s="157">
        <v>12</v>
      </c>
      <c r="G513" s="77" t="str">
        <f t="shared" si="209"/>
        <v/>
      </c>
      <c r="H513" s="102">
        <v>6</v>
      </c>
      <c r="I513" s="103" t="str">
        <f t="shared" si="215"/>
        <v/>
      </c>
      <c r="J513" s="104" t="s">
        <v>895</v>
      </c>
      <c r="K513" s="116">
        <f t="shared" si="208"/>
        <v>56</v>
      </c>
      <c r="L513" s="111">
        <v>70</v>
      </c>
      <c r="M513" s="99" t="str">
        <f t="shared" si="210"/>
        <v/>
      </c>
      <c r="P513" s="50">
        <v>0.22</v>
      </c>
      <c r="Q513" s="54">
        <v>3.4722222222222224E-4</v>
      </c>
      <c r="R513" s="52">
        <v>8</v>
      </c>
    </row>
    <row r="514" spans="1:18" ht="24" customHeight="1">
      <c r="A514" s="57">
        <v>502</v>
      </c>
      <c r="B514" s="230"/>
      <c r="C514" s="217">
        <v>830</v>
      </c>
      <c r="D514" s="129" t="s">
        <v>511</v>
      </c>
      <c r="E514" s="124"/>
      <c r="F514" s="157">
        <v>12</v>
      </c>
      <c r="G514" s="77" t="str">
        <f t="shared" si="209"/>
        <v/>
      </c>
      <c r="H514" s="102">
        <v>6</v>
      </c>
      <c r="I514" s="103" t="str">
        <f t="shared" si="215"/>
        <v/>
      </c>
      <c r="J514" s="104" t="s">
        <v>895</v>
      </c>
      <c r="K514" s="116">
        <f t="shared" si="208"/>
        <v>56</v>
      </c>
      <c r="L514" s="111">
        <v>70</v>
      </c>
      <c r="M514" s="99" t="str">
        <f t="shared" si="210"/>
        <v/>
      </c>
      <c r="P514" s="50">
        <v>0.22</v>
      </c>
      <c r="Q514" s="54">
        <v>3.4722222222222224E-4</v>
      </c>
      <c r="R514" s="52">
        <v>8</v>
      </c>
    </row>
    <row r="515" spans="1:18" ht="24" customHeight="1">
      <c r="A515" s="57">
        <v>503</v>
      </c>
      <c r="B515" s="230"/>
      <c r="C515" s="217">
        <v>831</v>
      </c>
      <c r="D515" s="129" t="s">
        <v>512</v>
      </c>
      <c r="E515" s="124"/>
      <c r="F515" s="157">
        <v>12</v>
      </c>
      <c r="G515" s="77" t="str">
        <f t="shared" si="209"/>
        <v/>
      </c>
      <c r="H515" s="102">
        <v>6</v>
      </c>
      <c r="I515" s="103" t="str">
        <f t="shared" si="215"/>
        <v/>
      </c>
      <c r="J515" s="104" t="s">
        <v>895</v>
      </c>
      <c r="K515" s="116">
        <f t="shared" si="208"/>
        <v>56</v>
      </c>
      <c r="L515" s="111">
        <v>70</v>
      </c>
      <c r="M515" s="99" t="str">
        <f t="shared" si="210"/>
        <v/>
      </c>
      <c r="P515" s="50">
        <v>0.22</v>
      </c>
      <c r="Q515" s="54">
        <v>3.4722222222222224E-4</v>
      </c>
      <c r="R515" s="52">
        <v>8</v>
      </c>
    </row>
    <row r="516" spans="1:18" ht="24" customHeight="1">
      <c r="A516" s="57">
        <v>504</v>
      </c>
      <c r="B516" s="230"/>
      <c r="C516" s="217">
        <v>1648</v>
      </c>
      <c r="D516" s="126" t="s">
        <v>934</v>
      </c>
      <c r="E516" s="124"/>
      <c r="F516" s="157">
        <v>12</v>
      </c>
      <c r="G516" s="77" t="str">
        <f t="shared" ref="G516" si="220">IF(E516="","",E516*F516)</f>
        <v/>
      </c>
      <c r="H516" s="102">
        <v>6</v>
      </c>
      <c r="I516" s="103" t="str">
        <f t="shared" ref="I516" si="221">IF(E516="","",E516/H516)</f>
        <v/>
      </c>
      <c r="J516" s="104" t="s">
        <v>895</v>
      </c>
      <c r="K516" s="116">
        <f t="shared" ref="K516" si="222">L516*(1+K$9)</f>
        <v>56</v>
      </c>
      <c r="L516" s="111">
        <v>70</v>
      </c>
      <c r="M516" s="99" t="str">
        <f t="shared" ref="M516" si="223">IF(E516="","",G516*K516)</f>
        <v/>
      </c>
      <c r="P516" s="50">
        <v>0.22</v>
      </c>
      <c r="Q516" s="54">
        <v>3.4722222222222224E-4</v>
      </c>
      <c r="R516" s="52">
        <v>8</v>
      </c>
    </row>
    <row r="517" spans="1:18" ht="24" customHeight="1">
      <c r="A517" s="57">
        <v>505</v>
      </c>
      <c r="B517" s="230"/>
      <c r="C517" s="217">
        <v>1409</v>
      </c>
      <c r="D517" s="126" t="s">
        <v>935</v>
      </c>
      <c r="E517" s="124"/>
      <c r="F517" s="157">
        <v>12</v>
      </c>
      <c r="G517" s="77" t="str">
        <f t="shared" si="209"/>
        <v/>
      </c>
      <c r="H517" s="102">
        <v>6</v>
      </c>
      <c r="I517" s="103" t="str">
        <f t="shared" si="215"/>
        <v/>
      </c>
      <c r="J517" s="104" t="s">
        <v>895</v>
      </c>
      <c r="K517" s="116">
        <f t="shared" si="208"/>
        <v>56</v>
      </c>
      <c r="L517" s="111">
        <v>70</v>
      </c>
      <c r="M517" s="99" t="str">
        <f t="shared" si="210"/>
        <v/>
      </c>
      <c r="P517" s="50">
        <v>0.22</v>
      </c>
      <c r="Q517" s="54">
        <v>3.4722222222222224E-4</v>
      </c>
      <c r="R517" s="52">
        <v>8</v>
      </c>
    </row>
    <row r="518" spans="1:18" ht="24" customHeight="1">
      <c r="A518" s="57">
        <v>506</v>
      </c>
      <c r="B518" s="230"/>
      <c r="C518" s="217">
        <v>1410</v>
      </c>
      <c r="D518" s="126" t="s">
        <v>936</v>
      </c>
      <c r="E518" s="124"/>
      <c r="F518" s="157">
        <v>12</v>
      </c>
      <c r="G518" s="77" t="str">
        <f t="shared" si="209"/>
        <v/>
      </c>
      <c r="H518" s="102">
        <v>6</v>
      </c>
      <c r="I518" s="103" t="str">
        <f t="shared" si="215"/>
        <v/>
      </c>
      <c r="J518" s="104" t="s">
        <v>895</v>
      </c>
      <c r="K518" s="116">
        <f t="shared" si="208"/>
        <v>56</v>
      </c>
      <c r="L518" s="111">
        <v>70</v>
      </c>
      <c r="M518" s="99" t="str">
        <f t="shared" si="210"/>
        <v/>
      </c>
      <c r="P518" s="50">
        <v>0.22</v>
      </c>
      <c r="Q518" s="54">
        <v>3.4722222222222224E-4</v>
      </c>
      <c r="R518" s="52">
        <v>8</v>
      </c>
    </row>
    <row r="519" spans="1:18" ht="24" customHeight="1">
      <c r="A519" s="57">
        <v>507</v>
      </c>
      <c r="B519" s="230"/>
      <c r="C519" s="217">
        <v>1411</v>
      </c>
      <c r="D519" s="126" t="s">
        <v>937</v>
      </c>
      <c r="E519" s="124"/>
      <c r="F519" s="157">
        <v>12</v>
      </c>
      <c r="G519" s="77" t="str">
        <f t="shared" si="209"/>
        <v/>
      </c>
      <c r="H519" s="102">
        <v>6</v>
      </c>
      <c r="I519" s="103" t="str">
        <f t="shared" si="215"/>
        <v/>
      </c>
      <c r="J519" s="104" t="s">
        <v>895</v>
      </c>
      <c r="K519" s="116">
        <f t="shared" si="208"/>
        <v>56</v>
      </c>
      <c r="L519" s="111">
        <v>70</v>
      </c>
      <c r="M519" s="99" t="str">
        <f t="shared" si="210"/>
        <v/>
      </c>
      <c r="P519" s="50">
        <v>0.22</v>
      </c>
      <c r="Q519" s="54">
        <v>3.4722222222222224E-4</v>
      </c>
      <c r="R519" s="52">
        <v>8</v>
      </c>
    </row>
    <row r="520" spans="1:18" ht="24" customHeight="1">
      <c r="A520" s="57">
        <v>508</v>
      </c>
      <c r="B520" s="230"/>
      <c r="C520" s="217">
        <v>1911</v>
      </c>
      <c r="D520" s="126" t="s">
        <v>938</v>
      </c>
      <c r="E520" s="124"/>
      <c r="F520" s="157">
        <v>12</v>
      </c>
      <c r="G520" s="77" t="str">
        <f t="shared" si="209"/>
        <v/>
      </c>
      <c r="H520" s="102">
        <v>6</v>
      </c>
      <c r="I520" s="103" t="str">
        <f t="shared" si="215"/>
        <v/>
      </c>
      <c r="J520" s="104" t="s">
        <v>895</v>
      </c>
      <c r="K520" s="116">
        <f t="shared" si="208"/>
        <v>56</v>
      </c>
      <c r="L520" s="111">
        <v>70</v>
      </c>
      <c r="M520" s="99" t="str">
        <f t="shared" si="210"/>
        <v/>
      </c>
      <c r="P520" s="50">
        <v>0.22</v>
      </c>
      <c r="Q520" s="54">
        <v>3.4722222222222224E-4</v>
      </c>
      <c r="R520" s="52">
        <v>8</v>
      </c>
    </row>
    <row r="521" spans="1:18" ht="24" customHeight="1">
      <c r="A521" s="57">
        <v>509</v>
      </c>
      <c r="B521" s="230"/>
      <c r="C521" s="217">
        <v>1412</v>
      </c>
      <c r="D521" s="126" t="s">
        <v>939</v>
      </c>
      <c r="E521" s="124"/>
      <c r="F521" s="157">
        <v>12</v>
      </c>
      <c r="G521" s="77" t="str">
        <f t="shared" si="209"/>
        <v/>
      </c>
      <c r="H521" s="102">
        <v>6</v>
      </c>
      <c r="I521" s="103" t="str">
        <f t="shared" si="215"/>
        <v/>
      </c>
      <c r="J521" s="104" t="s">
        <v>895</v>
      </c>
      <c r="K521" s="116">
        <f t="shared" si="208"/>
        <v>56</v>
      </c>
      <c r="L521" s="111">
        <v>70</v>
      </c>
      <c r="M521" s="99" t="str">
        <f t="shared" si="210"/>
        <v/>
      </c>
      <c r="P521" s="50">
        <v>0.22</v>
      </c>
      <c r="Q521" s="54">
        <v>3.4722222222222224E-4</v>
      </c>
      <c r="R521" s="52">
        <v>8</v>
      </c>
    </row>
    <row r="522" spans="1:18" ht="24" customHeight="1" thickBot="1">
      <c r="A522" s="57">
        <v>510</v>
      </c>
      <c r="B522" s="231"/>
      <c r="C522" s="217">
        <v>1413</v>
      </c>
      <c r="D522" s="126" t="s">
        <v>940</v>
      </c>
      <c r="E522" s="124"/>
      <c r="F522" s="157">
        <v>12</v>
      </c>
      <c r="G522" s="77" t="str">
        <f t="shared" si="209"/>
        <v/>
      </c>
      <c r="H522" s="102">
        <v>6</v>
      </c>
      <c r="I522" s="103" t="str">
        <f t="shared" si="215"/>
        <v/>
      </c>
      <c r="J522" s="104" t="s">
        <v>895</v>
      </c>
      <c r="K522" s="116">
        <f t="shared" si="208"/>
        <v>56</v>
      </c>
      <c r="L522" s="111">
        <v>70</v>
      </c>
      <c r="M522" s="99" t="str">
        <f t="shared" si="210"/>
        <v/>
      </c>
      <c r="P522" s="50">
        <v>0.22</v>
      </c>
      <c r="Q522" s="54">
        <v>3.4722222222222224E-4</v>
      </c>
      <c r="R522" s="52">
        <v>8</v>
      </c>
    </row>
    <row r="523" spans="1:18" ht="24" customHeight="1">
      <c r="A523" s="57">
        <v>511</v>
      </c>
      <c r="B523" s="58"/>
      <c r="C523" s="217">
        <v>1605</v>
      </c>
      <c r="D523" s="147" t="s">
        <v>181</v>
      </c>
      <c r="E523" s="124"/>
      <c r="F523" s="157">
        <v>12</v>
      </c>
      <c r="G523" s="77" t="str">
        <f t="shared" si="209"/>
        <v/>
      </c>
      <c r="H523" s="102">
        <v>8</v>
      </c>
      <c r="I523" s="103" t="str">
        <f t="shared" si="215"/>
        <v/>
      </c>
      <c r="J523" s="104" t="s">
        <v>895</v>
      </c>
      <c r="K523" s="116">
        <f t="shared" si="208"/>
        <v>44</v>
      </c>
      <c r="L523" s="111">
        <v>55</v>
      </c>
      <c r="M523" s="99" t="str">
        <f t="shared" si="210"/>
        <v/>
      </c>
      <c r="P523" s="50">
        <v>0.1</v>
      </c>
      <c r="Q523" s="54">
        <v>2.6041666666666666E-4</v>
      </c>
      <c r="R523" s="52">
        <v>9</v>
      </c>
    </row>
    <row r="524" spans="1:18" ht="24" customHeight="1" thickBot="1">
      <c r="A524" s="57">
        <v>512</v>
      </c>
      <c r="B524" s="58"/>
      <c r="C524" s="217">
        <v>1606</v>
      </c>
      <c r="D524" s="147" t="s">
        <v>182</v>
      </c>
      <c r="E524" s="124"/>
      <c r="F524" s="157">
        <v>12</v>
      </c>
      <c r="G524" s="77" t="str">
        <f t="shared" si="209"/>
        <v/>
      </c>
      <c r="H524" s="102">
        <v>8</v>
      </c>
      <c r="I524" s="103" t="str">
        <f t="shared" si="215"/>
        <v/>
      </c>
      <c r="J524" s="104" t="s">
        <v>895</v>
      </c>
      <c r="K524" s="116">
        <f t="shared" si="208"/>
        <v>44</v>
      </c>
      <c r="L524" s="111">
        <v>55</v>
      </c>
      <c r="M524" s="99" t="str">
        <f t="shared" si="210"/>
        <v/>
      </c>
      <c r="P524" s="50">
        <v>0.1</v>
      </c>
      <c r="Q524" s="54">
        <v>2.6041666666666666E-4</v>
      </c>
      <c r="R524" s="52">
        <v>9</v>
      </c>
    </row>
    <row r="525" spans="1:18" ht="24" customHeight="1">
      <c r="A525" s="57">
        <v>513</v>
      </c>
      <c r="B525" s="229"/>
      <c r="C525" s="217">
        <v>268</v>
      </c>
      <c r="D525" s="126" t="s">
        <v>183</v>
      </c>
      <c r="E525" s="124"/>
      <c r="F525" s="157">
        <v>12</v>
      </c>
      <c r="G525" s="77" t="str">
        <f t="shared" si="209"/>
        <v/>
      </c>
      <c r="H525" s="102">
        <v>8</v>
      </c>
      <c r="I525" s="103" t="str">
        <f t="shared" si="215"/>
        <v/>
      </c>
      <c r="J525" s="104" t="s">
        <v>895</v>
      </c>
      <c r="K525" s="116">
        <f t="shared" si="208"/>
        <v>44</v>
      </c>
      <c r="L525" s="111">
        <v>55</v>
      </c>
      <c r="M525" s="99" t="str">
        <f t="shared" si="210"/>
        <v/>
      </c>
      <c r="P525" s="50">
        <v>0.1</v>
      </c>
      <c r="Q525" s="54">
        <v>2.6041666666666666E-4</v>
      </c>
      <c r="R525" s="52">
        <v>9</v>
      </c>
    </row>
    <row r="526" spans="1:18" ht="24" customHeight="1">
      <c r="A526" s="57">
        <v>514</v>
      </c>
      <c r="B526" s="230"/>
      <c r="C526" s="217">
        <v>270</v>
      </c>
      <c r="D526" s="126" t="s">
        <v>184</v>
      </c>
      <c r="E526" s="124"/>
      <c r="F526" s="157">
        <v>12</v>
      </c>
      <c r="G526" s="77" t="str">
        <f t="shared" si="209"/>
        <v/>
      </c>
      <c r="H526" s="102">
        <v>8</v>
      </c>
      <c r="I526" s="103" t="str">
        <f t="shared" si="215"/>
        <v/>
      </c>
      <c r="J526" s="104" t="s">
        <v>895</v>
      </c>
      <c r="K526" s="116">
        <f t="shared" si="208"/>
        <v>44</v>
      </c>
      <c r="L526" s="111">
        <v>55</v>
      </c>
      <c r="M526" s="99" t="str">
        <f t="shared" si="210"/>
        <v/>
      </c>
      <c r="P526" s="50">
        <v>0.1</v>
      </c>
      <c r="Q526" s="54">
        <v>2.6041666666666666E-4</v>
      </c>
      <c r="R526" s="52">
        <v>9</v>
      </c>
    </row>
    <row r="527" spans="1:18" ht="24" customHeight="1" thickBot="1">
      <c r="A527" s="57">
        <v>515</v>
      </c>
      <c r="B527" s="231"/>
      <c r="C527" s="217">
        <v>271</v>
      </c>
      <c r="D527" s="126" t="s">
        <v>185</v>
      </c>
      <c r="E527" s="124"/>
      <c r="F527" s="157">
        <v>12</v>
      </c>
      <c r="G527" s="77" t="str">
        <f t="shared" si="209"/>
        <v/>
      </c>
      <c r="H527" s="102">
        <v>8</v>
      </c>
      <c r="I527" s="103" t="str">
        <f t="shared" si="215"/>
        <v/>
      </c>
      <c r="J527" s="104" t="s">
        <v>895</v>
      </c>
      <c r="K527" s="116">
        <f t="shared" si="208"/>
        <v>44</v>
      </c>
      <c r="L527" s="111">
        <v>55</v>
      </c>
      <c r="M527" s="99" t="str">
        <f t="shared" si="210"/>
        <v/>
      </c>
      <c r="P527" s="50">
        <v>0.1</v>
      </c>
      <c r="Q527" s="54">
        <v>2.6041666666666666E-4</v>
      </c>
      <c r="R527" s="52">
        <v>9</v>
      </c>
    </row>
    <row r="528" spans="1:18" ht="24" customHeight="1">
      <c r="A528" s="57">
        <v>516</v>
      </c>
      <c r="B528" s="58"/>
      <c r="C528" s="217">
        <v>863</v>
      </c>
      <c r="D528" s="176" t="s">
        <v>334</v>
      </c>
      <c r="E528" s="124"/>
      <c r="F528" s="157">
        <v>12</v>
      </c>
      <c r="G528" s="77" t="str">
        <f t="shared" si="209"/>
        <v/>
      </c>
      <c r="H528" s="102">
        <v>8</v>
      </c>
      <c r="I528" s="103" t="str">
        <f t="shared" si="215"/>
        <v/>
      </c>
      <c r="J528" s="104" t="s">
        <v>895</v>
      </c>
      <c r="K528" s="117">
        <f t="shared" si="208"/>
        <v>52</v>
      </c>
      <c r="L528" s="112">
        <v>65</v>
      </c>
      <c r="M528" s="99" t="str">
        <f t="shared" si="210"/>
        <v/>
      </c>
      <c r="P528" s="50">
        <v>0.15</v>
      </c>
      <c r="Q528" s="54">
        <v>2.6041666666666666E-4</v>
      </c>
      <c r="R528" s="52">
        <v>9</v>
      </c>
    </row>
    <row r="529" spans="1:18" ht="24" customHeight="1">
      <c r="A529" s="57">
        <v>517</v>
      </c>
      <c r="B529" s="58"/>
      <c r="C529" s="217">
        <v>864</v>
      </c>
      <c r="D529" s="176" t="s">
        <v>335</v>
      </c>
      <c r="E529" s="124"/>
      <c r="F529" s="157">
        <v>12</v>
      </c>
      <c r="G529" s="77" t="str">
        <f t="shared" si="209"/>
        <v/>
      </c>
      <c r="H529" s="102">
        <v>8</v>
      </c>
      <c r="I529" s="103" t="str">
        <f t="shared" si="215"/>
        <v/>
      </c>
      <c r="J529" s="104" t="s">
        <v>895</v>
      </c>
      <c r="K529" s="117">
        <f t="shared" si="208"/>
        <v>52</v>
      </c>
      <c r="L529" s="112">
        <v>65</v>
      </c>
      <c r="M529" s="99" t="str">
        <f t="shared" si="210"/>
        <v/>
      </c>
      <c r="P529" s="50">
        <v>0.15</v>
      </c>
      <c r="Q529" s="54">
        <v>2.6041666666666666E-4</v>
      </c>
      <c r="R529" s="52">
        <v>9</v>
      </c>
    </row>
    <row r="530" spans="1:18" ht="24" customHeight="1">
      <c r="A530" s="57">
        <v>518</v>
      </c>
      <c r="B530" s="58"/>
      <c r="C530" s="217">
        <v>865</v>
      </c>
      <c r="D530" s="176" t="s">
        <v>513</v>
      </c>
      <c r="E530" s="124"/>
      <c r="F530" s="157">
        <v>12</v>
      </c>
      <c r="G530" s="77" t="str">
        <f t="shared" si="209"/>
        <v/>
      </c>
      <c r="H530" s="102">
        <v>8</v>
      </c>
      <c r="I530" s="103" t="str">
        <f t="shared" si="215"/>
        <v/>
      </c>
      <c r="J530" s="104" t="s">
        <v>895</v>
      </c>
      <c r="K530" s="117">
        <f t="shared" si="208"/>
        <v>52</v>
      </c>
      <c r="L530" s="112">
        <v>65</v>
      </c>
      <c r="M530" s="99" t="str">
        <f t="shared" si="210"/>
        <v/>
      </c>
      <c r="P530" s="50">
        <v>0.15</v>
      </c>
      <c r="Q530" s="54">
        <v>2.6041666666666666E-4</v>
      </c>
      <c r="R530" s="52">
        <v>9</v>
      </c>
    </row>
    <row r="531" spans="1:18" ht="24" customHeight="1">
      <c r="A531" s="57">
        <v>519</v>
      </c>
      <c r="B531" s="58"/>
      <c r="C531" s="217">
        <v>1080</v>
      </c>
      <c r="D531" s="176" t="s">
        <v>987</v>
      </c>
      <c r="E531" s="124"/>
      <c r="F531" s="157">
        <v>12</v>
      </c>
      <c r="G531" s="77" t="str">
        <f t="shared" ref="G531" si="224">IF(E531="","",E531*F531)</f>
        <v/>
      </c>
      <c r="H531" s="102">
        <v>8</v>
      </c>
      <c r="I531" s="103" t="str">
        <f t="shared" ref="I531" si="225">IF(E531="","",E531/H531)</f>
        <v/>
      </c>
      <c r="J531" s="104" t="s">
        <v>895</v>
      </c>
      <c r="K531" s="117">
        <f t="shared" si="208"/>
        <v>52</v>
      </c>
      <c r="L531" s="112">
        <v>65</v>
      </c>
      <c r="M531" s="99" t="str">
        <f t="shared" ref="M531" si="226">IF(E531="","",G531*K531)</f>
        <v/>
      </c>
      <c r="P531" s="50">
        <v>0.15</v>
      </c>
      <c r="Q531" s="54">
        <v>2.6041666666666666E-4</v>
      </c>
      <c r="R531" s="52">
        <v>9</v>
      </c>
    </row>
    <row r="532" spans="1:18" ht="24" customHeight="1">
      <c r="A532" s="57">
        <v>520</v>
      </c>
      <c r="B532" s="58"/>
      <c r="C532" s="217">
        <v>327</v>
      </c>
      <c r="D532" s="129" t="s">
        <v>186</v>
      </c>
      <c r="E532" s="124"/>
      <c r="F532" s="157">
        <v>12</v>
      </c>
      <c r="G532" s="77" t="str">
        <f t="shared" si="209"/>
        <v/>
      </c>
      <c r="H532" s="102">
        <v>8</v>
      </c>
      <c r="I532" s="103" t="str">
        <f t="shared" si="215"/>
        <v/>
      </c>
      <c r="J532" s="104" t="s">
        <v>895</v>
      </c>
      <c r="K532" s="117">
        <f t="shared" si="208"/>
        <v>52</v>
      </c>
      <c r="L532" s="112">
        <v>65</v>
      </c>
      <c r="M532" s="99" t="str">
        <f t="shared" si="210"/>
        <v/>
      </c>
      <c r="P532" s="50">
        <v>0.15</v>
      </c>
      <c r="Q532" s="54">
        <v>2.6041666666666666E-4</v>
      </c>
      <c r="R532" s="52">
        <v>9</v>
      </c>
    </row>
    <row r="533" spans="1:18" ht="24" customHeight="1">
      <c r="A533" s="57">
        <v>521</v>
      </c>
      <c r="B533" s="58"/>
      <c r="C533" s="217">
        <v>1723</v>
      </c>
      <c r="D533" s="129" t="s">
        <v>1017</v>
      </c>
      <c r="E533" s="124"/>
      <c r="F533" s="157">
        <v>12</v>
      </c>
      <c r="G533" s="77" t="str">
        <f t="shared" ref="G533" si="227">IF(E533="","",E533*F533)</f>
        <v/>
      </c>
      <c r="H533" s="102">
        <v>8</v>
      </c>
      <c r="I533" s="103" t="str">
        <f t="shared" ref="I533" si="228">IF(E533="","",E533/H533)</f>
        <v/>
      </c>
      <c r="J533" s="104" t="s">
        <v>895</v>
      </c>
      <c r="K533" s="117">
        <f t="shared" ref="K533" si="229">L533*(1+K$9)</f>
        <v>52</v>
      </c>
      <c r="L533" s="112">
        <v>65</v>
      </c>
      <c r="M533" s="99" t="str">
        <f t="shared" ref="M533" si="230">IF(E533="","",G533*K533)</f>
        <v/>
      </c>
      <c r="P533" s="50">
        <v>0.15</v>
      </c>
      <c r="Q533" s="54">
        <v>2.6041666666666666E-4</v>
      </c>
      <c r="R533" s="52">
        <v>9</v>
      </c>
    </row>
    <row r="534" spans="1:18" ht="24" customHeight="1">
      <c r="A534" s="57">
        <v>522</v>
      </c>
      <c r="B534" s="58"/>
      <c r="C534" s="217">
        <v>328</v>
      </c>
      <c r="D534" s="129" t="s">
        <v>514</v>
      </c>
      <c r="E534" s="124"/>
      <c r="F534" s="157">
        <v>12</v>
      </c>
      <c r="G534" s="77" t="str">
        <f t="shared" si="209"/>
        <v/>
      </c>
      <c r="H534" s="102">
        <v>8</v>
      </c>
      <c r="I534" s="103" t="str">
        <f t="shared" si="215"/>
        <v/>
      </c>
      <c r="J534" s="104" t="s">
        <v>895</v>
      </c>
      <c r="K534" s="117">
        <f t="shared" ref="K534:K610" si="231">L534*(1+K$9)</f>
        <v>52</v>
      </c>
      <c r="L534" s="112">
        <v>65</v>
      </c>
      <c r="M534" s="99" t="str">
        <f t="shared" si="210"/>
        <v/>
      </c>
      <c r="P534" s="50">
        <v>0.15</v>
      </c>
      <c r="Q534" s="54">
        <v>2.6041666666666666E-4</v>
      </c>
      <c r="R534" s="52">
        <v>9</v>
      </c>
    </row>
    <row r="535" spans="1:18" ht="24" customHeight="1">
      <c r="A535" s="57">
        <v>523</v>
      </c>
      <c r="B535" s="58"/>
      <c r="C535" s="217">
        <v>1724</v>
      </c>
      <c r="D535" s="129" t="s">
        <v>1018</v>
      </c>
      <c r="E535" s="124"/>
      <c r="F535" s="157">
        <v>12</v>
      </c>
      <c r="G535" s="77" t="str">
        <f t="shared" ref="G535:G536" si="232">IF(E535="","",E535*F535)</f>
        <v/>
      </c>
      <c r="H535" s="102">
        <v>8</v>
      </c>
      <c r="I535" s="103" t="str">
        <f t="shared" ref="I535:I536" si="233">IF(E535="","",E535/H535)</f>
        <v/>
      </c>
      <c r="J535" s="104" t="s">
        <v>895</v>
      </c>
      <c r="K535" s="117">
        <f t="shared" ref="K535:K536" si="234">L535*(1+K$9)</f>
        <v>52</v>
      </c>
      <c r="L535" s="112">
        <v>65</v>
      </c>
      <c r="M535" s="99" t="str">
        <f t="shared" ref="M535:M536" si="235">IF(E535="","",G535*K535)</f>
        <v/>
      </c>
      <c r="P535" s="50">
        <v>0.15</v>
      </c>
      <c r="Q535" s="54">
        <v>2.6041666666666666E-4</v>
      </c>
      <c r="R535" s="52">
        <v>9</v>
      </c>
    </row>
    <row r="536" spans="1:18" ht="24" customHeight="1">
      <c r="A536" s="57">
        <v>524</v>
      </c>
      <c r="B536" s="58"/>
      <c r="C536" s="217">
        <v>1725</v>
      </c>
      <c r="D536" s="129" t="s">
        <v>1019</v>
      </c>
      <c r="E536" s="124"/>
      <c r="F536" s="157">
        <v>12</v>
      </c>
      <c r="G536" s="77" t="str">
        <f t="shared" si="232"/>
        <v/>
      </c>
      <c r="H536" s="102">
        <v>8</v>
      </c>
      <c r="I536" s="103" t="str">
        <f t="shared" si="233"/>
        <v/>
      </c>
      <c r="J536" s="104" t="s">
        <v>895</v>
      </c>
      <c r="K536" s="117">
        <f t="shared" si="234"/>
        <v>52</v>
      </c>
      <c r="L536" s="112">
        <v>65</v>
      </c>
      <c r="M536" s="99" t="str">
        <f t="shared" si="235"/>
        <v/>
      </c>
      <c r="P536" s="50">
        <v>0.15</v>
      </c>
      <c r="Q536" s="54">
        <v>2.6041666666666666E-4</v>
      </c>
      <c r="R536" s="52">
        <v>9</v>
      </c>
    </row>
    <row r="537" spans="1:18" ht="24" customHeight="1">
      <c r="A537" s="57">
        <v>525</v>
      </c>
      <c r="B537" s="58"/>
      <c r="C537" s="217">
        <v>329</v>
      </c>
      <c r="D537" s="129" t="s">
        <v>515</v>
      </c>
      <c r="E537" s="124"/>
      <c r="F537" s="157">
        <v>12</v>
      </c>
      <c r="G537" s="77" t="str">
        <f t="shared" ref="G537:G611" si="236">IF(E537="","",E537*F537)</f>
        <v/>
      </c>
      <c r="H537" s="102">
        <v>8</v>
      </c>
      <c r="I537" s="103" t="str">
        <f t="shared" si="215"/>
        <v/>
      </c>
      <c r="J537" s="104" t="s">
        <v>895</v>
      </c>
      <c r="K537" s="117">
        <f t="shared" si="231"/>
        <v>52</v>
      </c>
      <c r="L537" s="112">
        <v>65</v>
      </c>
      <c r="M537" s="99" t="str">
        <f t="shared" si="210"/>
        <v/>
      </c>
      <c r="P537" s="50">
        <v>0.15</v>
      </c>
      <c r="Q537" s="54">
        <v>2.6041666666666666E-4</v>
      </c>
      <c r="R537" s="52">
        <v>9</v>
      </c>
    </row>
    <row r="538" spans="1:18" ht="24" customHeight="1">
      <c r="A538" s="57">
        <v>526</v>
      </c>
      <c r="B538" s="58"/>
      <c r="C538" s="217">
        <v>331</v>
      </c>
      <c r="D538" s="129" t="s">
        <v>187</v>
      </c>
      <c r="E538" s="124"/>
      <c r="F538" s="157">
        <v>12</v>
      </c>
      <c r="G538" s="77" t="str">
        <f t="shared" si="236"/>
        <v/>
      </c>
      <c r="H538" s="102">
        <v>8</v>
      </c>
      <c r="I538" s="103" t="str">
        <f t="shared" si="215"/>
        <v/>
      </c>
      <c r="J538" s="104" t="s">
        <v>895</v>
      </c>
      <c r="K538" s="117">
        <f t="shared" si="231"/>
        <v>52</v>
      </c>
      <c r="L538" s="112">
        <v>65</v>
      </c>
      <c r="M538" s="99" t="str">
        <f t="shared" si="210"/>
        <v/>
      </c>
      <c r="P538" s="50">
        <v>0.15</v>
      </c>
      <c r="Q538" s="54">
        <v>2.6041666666666666E-4</v>
      </c>
      <c r="R538" s="52">
        <v>9</v>
      </c>
    </row>
    <row r="539" spans="1:18" ht="24" customHeight="1">
      <c r="A539" s="57">
        <v>527</v>
      </c>
      <c r="B539" s="58"/>
      <c r="C539" s="217">
        <v>332</v>
      </c>
      <c r="D539" s="129" t="s">
        <v>188</v>
      </c>
      <c r="E539" s="124"/>
      <c r="F539" s="157">
        <v>12</v>
      </c>
      <c r="G539" s="77" t="str">
        <f t="shared" si="236"/>
        <v/>
      </c>
      <c r="H539" s="102">
        <v>8</v>
      </c>
      <c r="I539" s="103" t="str">
        <f t="shared" si="215"/>
        <v/>
      </c>
      <c r="J539" s="104" t="s">
        <v>895</v>
      </c>
      <c r="K539" s="117">
        <f t="shared" si="231"/>
        <v>52</v>
      </c>
      <c r="L539" s="112">
        <v>65</v>
      </c>
      <c r="M539" s="99" t="str">
        <f t="shared" ref="M539:M613" si="237">IF(E539="","",G539*K539)</f>
        <v/>
      </c>
      <c r="P539" s="50">
        <v>0.15</v>
      </c>
      <c r="Q539" s="54">
        <v>2.6041666666666666E-4</v>
      </c>
      <c r="R539" s="52">
        <v>9</v>
      </c>
    </row>
    <row r="540" spans="1:18" ht="24" customHeight="1">
      <c r="A540" s="57">
        <v>528</v>
      </c>
      <c r="B540" s="58"/>
      <c r="C540" s="217">
        <v>333</v>
      </c>
      <c r="D540" s="129" t="s">
        <v>189</v>
      </c>
      <c r="E540" s="124"/>
      <c r="F540" s="157">
        <v>12</v>
      </c>
      <c r="G540" s="77" t="str">
        <f t="shared" si="236"/>
        <v/>
      </c>
      <c r="H540" s="102">
        <v>8</v>
      </c>
      <c r="I540" s="103" t="str">
        <f t="shared" si="215"/>
        <v/>
      </c>
      <c r="J540" s="104" t="s">
        <v>895</v>
      </c>
      <c r="K540" s="117">
        <f t="shared" si="231"/>
        <v>52</v>
      </c>
      <c r="L540" s="112">
        <v>65</v>
      </c>
      <c r="M540" s="99" t="str">
        <f t="shared" si="237"/>
        <v/>
      </c>
      <c r="P540" s="50">
        <v>0.15</v>
      </c>
      <c r="Q540" s="54">
        <v>2.6041666666666666E-4</v>
      </c>
      <c r="R540" s="52">
        <v>9</v>
      </c>
    </row>
    <row r="541" spans="1:18" ht="24" customHeight="1">
      <c r="A541" s="57">
        <v>529</v>
      </c>
      <c r="B541" s="58"/>
      <c r="C541" s="217">
        <v>491</v>
      </c>
      <c r="D541" s="129" t="s">
        <v>190</v>
      </c>
      <c r="E541" s="124"/>
      <c r="F541" s="157">
        <v>12</v>
      </c>
      <c r="G541" s="77" t="str">
        <f t="shared" si="236"/>
        <v/>
      </c>
      <c r="H541" s="102">
        <v>8</v>
      </c>
      <c r="I541" s="103" t="str">
        <f t="shared" si="215"/>
        <v/>
      </c>
      <c r="J541" s="104" t="s">
        <v>895</v>
      </c>
      <c r="K541" s="117">
        <f t="shared" si="231"/>
        <v>52</v>
      </c>
      <c r="L541" s="112">
        <v>65</v>
      </c>
      <c r="M541" s="99" t="str">
        <f t="shared" si="237"/>
        <v/>
      </c>
      <c r="P541" s="50">
        <v>0.15</v>
      </c>
      <c r="Q541" s="54">
        <v>2.6041666666666666E-4</v>
      </c>
      <c r="R541" s="52">
        <v>9</v>
      </c>
    </row>
    <row r="542" spans="1:18" ht="24" customHeight="1">
      <c r="A542" s="57">
        <v>530</v>
      </c>
      <c r="B542" s="58"/>
      <c r="C542" s="217">
        <v>334</v>
      </c>
      <c r="D542" s="129" t="s">
        <v>516</v>
      </c>
      <c r="E542" s="124"/>
      <c r="F542" s="157">
        <v>12</v>
      </c>
      <c r="G542" s="77" t="str">
        <f t="shared" si="236"/>
        <v/>
      </c>
      <c r="H542" s="102">
        <v>8</v>
      </c>
      <c r="I542" s="103" t="str">
        <f t="shared" si="215"/>
        <v/>
      </c>
      <c r="J542" s="104" t="s">
        <v>895</v>
      </c>
      <c r="K542" s="117">
        <f t="shared" si="231"/>
        <v>52</v>
      </c>
      <c r="L542" s="112">
        <v>65</v>
      </c>
      <c r="M542" s="99" t="str">
        <f t="shared" si="237"/>
        <v/>
      </c>
      <c r="P542" s="50">
        <v>0.15</v>
      </c>
      <c r="Q542" s="54">
        <v>2.6041666666666666E-4</v>
      </c>
      <c r="R542" s="52">
        <v>9</v>
      </c>
    </row>
    <row r="543" spans="1:18" ht="24" customHeight="1">
      <c r="A543" s="57">
        <v>531</v>
      </c>
      <c r="B543" s="58"/>
      <c r="C543" s="217">
        <v>335</v>
      </c>
      <c r="D543" s="129" t="s">
        <v>517</v>
      </c>
      <c r="E543" s="124"/>
      <c r="F543" s="157">
        <v>12</v>
      </c>
      <c r="G543" s="77" t="str">
        <f t="shared" si="236"/>
        <v/>
      </c>
      <c r="H543" s="102">
        <v>8</v>
      </c>
      <c r="I543" s="103" t="str">
        <f t="shared" si="215"/>
        <v/>
      </c>
      <c r="J543" s="104" t="s">
        <v>895</v>
      </c>
      <c r="K543" s="117">
        <f t="shared" si="231"/>
        <v>52</v>
      </c>
      <c r="L543" s="112">
        <v>65</v>
      </c>
      <c r="M543" s="99" t="str">
        <f t="shared" si="237"/>
        <v/>
      </c>
      <c r="P543" s="50">
        <v>0.15</v>
      </c>
      <c r="Q543" s="54">
        <v>2.6041666666666666E-4</v>
      </c>
      <c r="R543" s="52">
        <v>9</v>
      </c>
    </row>
    <row r="544" spans="1:18" ht="24" customHeight="1">
      <c r="A544" s="57">
        <v>532</v>
      </c>
      <c r="B544" s="58"/>
      <c r="C544" s="217">
        <v>336</v>
      </c>
      <c r="D544" s="129" t="s">
        <v>518</v>
      </c>
      <c r="E544" s="124"/>
      <c r="F544" s="157">
        <v>12</v>
      </c>
      <c r="G544" s="77" t="str">
        <f t="shared" si="236"/>
        <v/>
      </c>
      <c r="H544" s="102">
        <v>8</v>
      </c>
      <c r="I544" s="103" t="str">
        <f t="shared" si="215"/>
        <v/>
      </c>
      <c r="J544" s="104" t="s">
        <v>895</v>
      </c>
      <c r="K544" s="117">
        <f t="shared" si="231"/>
        <v>52</v>
      </c>
      <c r="L544" s="112">
        <v>65</v>
      </c>
      <c r="M544" s="99" t="str">
        <f t="shared" si="237"/>
        <v/>
      </c>
      <c r="P544" s="50">
        <v>0.15</v>
      </c>
      <c r="Q544" s="54">
        <v>2.6041666666666666E-4</v>
      </c>
      <c r="R544" s="52">
        <v>9</v>
      </c>
    </row>
    <row r="545" spans="1:18" ht="24" customHeight="1">
      <c r="A545" s="57">
        <v>533</v>
      </c>
      <c r="B545" s="58"/>
      <c r="C545" s="217">
        <v>338</v>
      </c>
      <c r="D545" s="129" t="s">
        <v>519</v>
      </c>
      <c r="E545" s="124"/>
      <c r="F545" s="157">
        <v>12</v>
      </c>
      <c r="G545" s="77" t="str">
        <f t="shared" si="236"/>
        <v/>
      </c>
      <c r="H545" s="102">
        <v>8</v>
      </c>
      <c r="I545" s="103" t="str">
        <f t="shared" si="215"/>
        <v/>
      </c>
      <c r="J545" s="104" t="s">
        <v>895</v>
      </c>
      <c r="K545" s="117">
        <f t="shared" si="231"/>
        <v>52</v>
      </c>
      <c r="L545" s="112">
        <v>65</v>
      </c>
      <c r="M545" s="99" t="str">
        <f t="shared" si="237"/>
        <v/>
      </c>
      <c r="P545" s="50">
        <v>0.15</v>
      </c>
      <c r="Q545" s="54">
        <v>2.6041666666666666E-4</v>
      </c>
      <c r="R545" s="52">
        <v>9</v>
      </c>
    </row>
    <row r="546" spans="1:18" ht="24" customHeight="1">
      <c r="A546" s="57">
        <v>534</v>
      </c>
      <c r="B546" s="58"/>
      <c r="C546" s="217">
        <v>339</v>
      </c>
      <c r="D546" s="129" t="s">
        <v>520</v>
      </c>
      <c r="E546" s="124"/>
      <c r="F546" s="157">
        <v>12</v>
      </c>
      <c r="G546" s="77" t="str">
        <f t="shared" si="236"/>
        <v/>
      </c>
      <c r="H546" s="102">
        <v>8</v>
      </c>
      <c r="I546" s="103" t="str">
        <f t="shared" si="215"/>
        <v/>
      </c>
      <c r="J546" s="104" t="s">
        <v>895</v>
      </c>
      <c r="K546" s="117">
        <f t="shared" si="231"/>
        <v>52</v>
      </c>
      <c r="L546" s="112">
        <v>65</v>
      </c>
      <c r="M546" s="99" t="str">
        <f t="shared" si="237"/>
        <v/>
      </c>
      <c r="P546" s="50">
        <v>0.15</v>
      </c>
      <c r="Q546" s="54">
        <v>2.6041666666666666E-4</v>
      </c>
      <c r="R546" s="52">
        <v>9</v>
      </c>
    </row>
    <row r="547" spans="1:18" ht="24" customHeight="1">
      <c r="A547" s="57">
        <v>535</v>
      </c>
      <c r="B547" s="58"/>
      <c r="C547" s="217">
        <v>340</v>
      </c>
      <c r="D547" s="129" t="s">
        <v>521</v>
      </c>
      <c r="E547" s="124"/>
      <c r="F547" s="157">
        <v>12</v>
      </c>
      <c r="G547" s="77" t="str">
        <f t="shared" si="236"/>
        <v/>
      </c>
      <c r="H547" s="102">
        <v>8</v>
      </c>
      <c r="I547" s="103" t="str">
        <f t="shared" si="215"/>
        <v/>
      </c>
      <c r="J547" s="104" t="s">
        <v>895</v>
      </c>
      <c r="K547" s="117">
        <f t="shared" si="231"/>
        <v>52</v>
      </c>
      <c r="L547" s="112">
        <v>65</v>
      </c>
      <c r="M547" s="99" t="str">
        <f t="shared" si="237"/>
        <v/>
      </c>
      <c r="P547" s="50">
        <v>0.15</v>
      </c>
      <c r="Q547" s="54">
        <v>2.6041666666666666E-4</v>
      </c>
      <c r="R547" s="52">
        <v>9</v>
      </c>
    </row>
    <row r="548" spans="1:18" ht="24" customHeight="1">
      <c r="A548" s="57">
        <v>536</v>
      </c>
      <c r="B548" s="58"/>
      <c r="C548" s="217">
        <v>342</v>
      </c>
      <c r="D548" s="129" t="s">
        <v>522</v>
      </c>
      <c r="E548" s="124"/>
      <c r="F548" s="157">
        <v>12</v>
      </c>
      <c r="G548" s="77" t="str">
        <f t="shared" si="236"/>
        <v/>
      </c>
      <c r="H548" s="102">
        <v>8</v>
      </c>
      <c r="I548" s="103" t="str">
        <f t="shared" si="215"/>
        <v/>
      </c>
      <c r="J548" s="104" t="s">
        <v>895</v>
      </c>
      <c r="K548" s="117">
        <f t="shared" si="231"/>
        <v>52</v>
      </c>
      <c r="L548" s="112">
        <v>65</v>
      </c>
      <c r="M548" s="99" t="str">
        <f t="shared" si="237"/>
        <v/>
      </c>
      <c r="P548" s="50">
        <v>0.15</v>
      </c>
      <c r="Q548" s="54">
        <v>2.6041666666666666E-4</v>
      </c>
      <c r="R548" s="52">
        <v>9</v>
      </c>
    </row>
    <row r="549" spans="1:18" ht="24" customHeight="1">
      <c r="A549" s="57">
        <v>537</v>
      </c>
      <c r="B549" s="58"/>
      <c r="C549" s="217">
        <v>343</v>
      </c>
      <c r="D549" s="129" t="s">
        <v>523</v>
      </c>
      <c r="E549" s="124"/>
      <c r="F549" s="157">
        <v>12</v>
      </c>
      <c r="G549" s="77" t="str">
        <f t="shared" si="236"/>
        <v/>
      </c>
      <c r="H549" s="102">
        <v>8</v>
      </c>
      <c r="I549" s="103" t="str">
        <f t="shared" si="215"/>
        <v/>
      </c>
      <c r="J549" s="104" t="s">
        <v>895</v>
      </c>
      <c r="K549" s="117">
        <f t="shared" si="231"/>
        <v>52</v>
      </c>
      <c r="L549" s="112">
        <v>65</v>
      </c>
      <c r="M549" s="99" t="str">
        <f t="shared" si="237"/>
        <v/>
      </c>
      <c r="P549" s="50">
        <v>0.15</v>
      </c>
      <c r="Q549" s="54">
        <v>2.6041666666666666E-4</v>
      </c>
      <c r="R549" s="52">
        <v>9</v>
      </c>
    </row>
    <row r="550" spans="1:18" ht="24" customHeight="1">
      <c r="A550" s="57">
        <v>538</v>
      </c>
      <c r="B550" s="58"/>
      <c r="C550" s="217">
        <v>369</v>
      </c>
      <c r="D550" s="140" t="s">
        <v>191</v>
      </c>
      <c r="E550" s="124"/>
      <c r="F550" s="157">
        <v>12</v>
      </c>
      <c r="G550" s="77" t="str">
        <f t="shared" si="236"/>
        <v/>
      </c>
      <c r="H550" s="102">
        <v>8</v>
      </c>
      <c r="I550" s="103" t="str">
        <f t="shared" si="215"/>
        <v/>
      </c>
      <c r="J550" s="104" t="s">
        <v>895</v>
      </c>
      <c r="K550" s="117">
        <f t="shared" si="231"/>
        <v>52</v>
      </c>
      <c r="L550" s="112">
        <v>65</v>
      </c>
      <c r="M550" s="99" t="str">
        <f t="shared" si="237"/>
        <v/>
      </c>
      <c r="P550" s="50">
        <v>0.15</v>
      </c>
      <c r="Q550" s="54">
        <v>2.6041666666666666E-4</v>
      </c>
      <c r="R550" s="52">
        <v>9</v>
      </c>
    </row>
    <row r="551" spans="1:18" ht="24" customHeight="1">
      <c r="A551" s="57">
        <v>539</v>
      </c>
      <c r="B551" s="58"/>
      <c r="C551" s="217">
        <v>370</v>
      </c>
      <c r="D551" s="140" t="s">
        <v>524</v>
      </c>
      <c r="E551" s="124"/>
      <c r="F551" s="157">
        <v>12</v>
      </c>
      <c r="G551" s="77" t="str">
        <f t="shared" si="236"/>
        <v/>
      </c>
      <c r="H551" s="102">
        <v>8</v>
      </c>
      <c r="I551" s="103" t="str">
        <f t="shared" si="215"/>
        <v/>
      </c>
      <c r="J551" s="104" t="s">
        <v>895</v>
      </c>
      <c r="K551" s="117">
        <f t="shared" si="231"/>
        <v>52</v>
      </c>
      <c r="L551" s="112">
        <v>65</v>
      </c>
      <c r="M551" s="99" t="str">
        <f t="shared" si="237"/>
        <v/>
      </c>
      <c r="P551" s="50">
        <v>0.15</v>
      </c>
      <c r="Q551" s="54">
        <v>2.6041666666666666E-4</v>
      </c>
      <c r="R551" s="52">
        <v>9</v>
      </c>
    </row>
    <row r="552" spans="1:18" ht="24" customHeight="1">
      <c r="A552" s="57">
        <v>540</v>
      </c>
      <c r="B552" s="58"/>
      <c r="C552" s="217">
        <v>371</v>
      </c>
      <c r="D552" s="140" t="s">
        <v>525</v>
      </c>
      <c r="E552" s="124"/>
      <c r="F552" s="157">
        <v>12</v>
      </c>
      <c r="G552" s="77" t="str">
        <f t="shared" si="236"/>
        <v/>
      </c>
      <c r="H552" s="102">
        <v>8</v>
      </c>
      <c r="I552" s="103" t="str">
        <f t="shared" si="215"/>
        <v/>
      </c>
      <c r="J552" s="104" t="s">
        <v>895</v>
      </c>
      <c r="K552" s="117">
        <f t="shared" si="231"/>
        <v>52</v>
      </c>
      <c r="L552" s="112">
        <v>65</v>
      </c>
      <c r="M552" s="99" t="str">
        <f t="shared" si="237"/>
        <v/>
      </c>
      <c r="P552" s="50">
        <v>0.15</v>
      </c>
      <c r="Q552" s="54">
        <v>2.6041666666666666E-4</v>
      </c>
      <c r="R552" s="52">
        <v>9</v>
      </c>
    </row>
    <row r="553" spans="1:18" ht="24" customHeight="1">
      <c r="A553" s="57">
        <v>541</v>
      </c>
      <c r="B553" s="58"/>
      <c r="C553" s="217">
        <v>377</v>
      </c>
      <c r="D553" s="140" t="s">
        <v>526</v>
      </c>
      <c r="E553" s="124"/>
      <c r="F553" s="157">
        <v>12</v>
      </c>
      <c r="G553" s="77" t="str">
        <f t="shared" si="236"/>
        <v/>
      </c>
      <c r="H553" s="102">
        <v>8</v>
      </c>
      <c r="I553" s="103" t="str">
        <f t="shared" si="215"/>
        <v/>
      </c>
      <c r="J553" s="104" t="s">
        <v>895</v>
      </c>
      <c r="K553" s="117">
        <f t="shared" si="231"/>
        <v>52</v>
      </c>
      <c r="L553" s="112">
        <v>65</v>
      </c>
      <c r="M553" s="99" t="str">
        <f t="shared" si="237"/>
        <v/>
      </c>
      <c r="P553" s="50">
        <v>0.15</v>
      </c>
      <c r="Q553" s="54">
        <v>2.6041666666666666E-4</v>
      </c>
      <c r="R553" s="52">
        <v>9</v>
      </c>
    </row>
    <row r="554" spans="1:18" ht="24" customHeight="1">
      <c r="A554" s="57">
        <v>542</v>
      </c>
      <c r="B554" s="58"/>
      <c r="C554" s="217">
        <v>378</v>
      </c>
      <c r="D554" s="140" t="s">
        <v>527</v>
      </c>
      <c r="E554" s="124"/>
      <c r="F554" s="157">
        <v>12</v>
      </c>
      <c r="G554" s="77" t="str">
        <f t="shared" si="236"/>
        <v/>
      </c>
      <c r="H554" s="102">
        <v>8</v>
      </c>
      <c r="I554" s="103" t="str">
        <f t="shared" si="215"/>
        <v/>
      </c>
      <c r="J554" s="104" t="s">
        <v>895</v>
      </c>
      <c r="K554" s="117">
        <f t="shared" si="231"/>
        <v>52</v>
      </c>
      <c r="L554" s="112">
        <v>65</v>
      </c>
      <c r="M554" s="99" t="str">
        <f t="shared" si="237"/>
        <v/>
      </c>
      <c r="P554" s="50">
        <v>0.15</v>
      </c>
      <c r="Q554" s="54">
        <v>2.6041666666666666E-4</v>
      </c>
      <c r="R554" s="52">
        <v>9</v>
      </c>
    </row>
    <row r="555" spans="1:18" ht="24" customHeight="1">
      <c r="A555" s="57">
        <v>543</v>
      </c>
      <c r="B555" s="58"/>
      <c r="C555" s="217">
        <v>382</v>
      </c>
      <c r="D555" s="140" t="s">
        <v>528</v>
      </c>
      <c r="E555" s="124"/>
      <c r="F555" s="157">
        <v>12</v>
      </c>
      <c r="G555" s="77" t="str">
        <f t="shared" si="236"/>
        <v/>
      </c>
      <c r="H555" s="102">
        <v>8</v>
      </c>
      <c r="I555" s="103" t="str">
        <f t="shared" ref="I555:I632" si="238">IF(E555="","",E555/H555)</f>
        <v/>
      </c>
      <c r="J555" s="104" t="s">
        <v>895</v>
      </c>
      <c r="K555" s="117">
        <f t="shared" si="231"/>
        <v>52</v>
      </c>
      <c r="L555" s="112">
        <v>65</v>
      </c>
      <c r="M555" s="99" t="str">
        <f t="shared" si="237"/>
        <v/>
      </c>
      <c r="P555" s="50">
        <v>0.15</v>
      </c>
      <c r="Q555" s="54">
        <v>2.6041666666666666E-4</v>
      </c>
      <c r="R555" s="52">
        <v>9</v>
      </c>
    </row>
    <row r="556" spans="1:18" ht="24" customHeight="1">
      <c r="A556" s="57">
        <v>544</v>
      </c>
      <c r="B556" s="58"/>
      <c r="C556" s="217">
        <v>384</v>
      </c>
      <c r="D556" s="140" t="s">
        <v>529</v>
      </c>
      <c r="E556" s="124"/>
      <c r="F556" s="157">
        <v>12</v>
      </c>
      <c r="G556" s="77" t="str">
        <f t="shared" si="236"/>
        <v/>
      </c>
      <c r="H556" s="102">
        <v>8</v>
      </c>
      <c r="I556" s="103" t="str">
        <f t="shared" si="238"/>
        <v/>
      </c>
      <c r="J556" s="104" t="s">
        <v>895</v>
      </c>
      <c r="K556" s="117">
        <f t="shared" si="231"/>
        <v>52</v>
      </c>
      <c r="L556" s="112">
        <v>65</v>
      </c>
      <c r="M556" s="99" t="str">
        <f t="shared" si="237"/>
        <v/>
      </c>
      <c r="P556" s="50">
        <v>0.15</v>
      </c>
      <c r="Q556" s="54">
        <v>2.6041666666666666E-4</v>
      </c>
      <c r="R556" s="52">
        <v>9</v>
      </c>
    </row>
    <row r="557" spans="1:18" ht="24" customHeight="1">
      <c r="A557" s="57">
        <v>545</v>
      </c>
      <c r="B557" s="58"/>
      <c r="C557" s="217">
        <v>390</v>
      </c>
      <c r="D557" s="149" t="s">
        <v>192</v>
      </c>
      <c r="E557" s="124"/>
      <c r="F557" s="157">
        <v>12</v>
      </c>
      <c r="G557" s="77" t="str">
        <f t="shared" si="236"/>
        <v/>
      </c>
      <c r="H557" s="102">
        <v>8</v>
      </c>
      <c r="I557" s="103" t="str">
        <f t="shared" si="238"/>
        <v/>
      </c>
      <c r="J557" s="104" t="s">
        <v>895</v>
      </c>
      <c r="K557" s="117">
        <f t="shared" si="231"/>
        <v>52</v>
      </c>
      <c r="L557" s="112">
        <v>65</v>
      </c>
      <c r="M557" s="99" t="str">
        <f t="shared" si="237"/>
        <v/>
      </c>
      <c r="P557" s="50">
        <v>0.15</v>
      </c>
      <c r="Q557" s="54">
        <v>2.6041666666666666E-4</v>
      </c>
      <c r="R557" s="52">
        <v>9</v>
      </c>
    </row>
    <row r="558" spans="1:18" ht="24" customHeight="1">
      <c r="A558" s="57">
        <v>546</v>
      </c>
      <c r="B558" s="58"/>
      <c r="C558" s="217">
        <v>391</v>
      </c>
      <c r="D558" s="149" t="s">
        <v>530</v>
      </c>
      <c r="E558" s="124"/>
      <c r="F558" s="157">
        <v>12</v>
      </c>
      <c r="G558" s="77" t="str">
        <f t="shared" si="236"/>
        <v/>
      </c>
      <c r="H558" s="102">
        <v>8</v>
      </c>
      <c r="I558" s="103" t="str">
        <f t="shared" si="238"/>
        <v/>
      </c>
      <c r="J558" s="104" t="s">
        <v>895</v>
      </c>
      <c r="K558" s="117">
        <f t="shared" si="231"/>
        <v>52</v>
      </c>
      <c r="L558" s="112">
        <v>65</v>
      </c>
      <c r="M558" s="99" t="str">
        <f t="shared" si="237"/>
        <v/>
      </c>
      <c r="P558" s="50">
        <v>0.15</v>
      </c>
      <c r="Q558" s="54">
        <v>2.6041666666666666E-4</v>
      </c>
      <c r="R558" s="52">
        <v>9</v>
      </c>
    </row>
    <row r="559" spans="1:18" ht="24" customHeight="1">
      <c r="A559" s="57">
        <v>547</v>
      </c>
      <c r="B559" s="58"/>
      <c r="C559" s="217">
        <v>1726</v>
      </c>
      <c r="D559" s="149" t="s">
        <v>1020</v>
      </c>
      <c r="E559" s="124"/>
      <c r="F559" s="157">
        <v>12</v>
      </c>
      <c r="G559" s="77" t="str">
        <f t="shared" ref="G559" si="239">IF(E559="","",E559*F559)</f>
        <v/>
      </c>
      <c r="H559" s="102">
        <v>8</v>
      </c>
      <c r="I559" s="103" t="str">
        <f t="shared" ref="I559" si="240">IF(E559="","",E559/H559)</f>
        <v/>
      </c>
      <c r="J559" s="104" t="s">
        <v>895</v>
      </c>
      <c r="K559" s="117">
        <f t="shared" ref="K559" si="241">L559*(1+K$9)</f>
        <v>52</v>
      </c>
      <c r="L559" s="112">
        <v>65</v>
      </c>
      <c r="M559" s="99" t="str">
        <f t="shared" ref="M559" si="242">IF(E559="","",G559*K559)</f>
        <v/>
      </c>
      <c r="P559" s="50">
        <v>0.15</v>
      </c>
      <c r="Q559" s="54">
        <v>2.6041666666666666E-4</v>
      </c>
      <c r="R559" s="52">
        <v>9</v>
      </c>
    </row>
    <row r="560" spans="1:18" ht="24" customHeight="1">
      <c r="A560" s="57">
        <v>548</v>
      </c>
      <c r="B560" s="58"/>
      <c r="C560" s="217">
        <v>392</v>
      </c>
      <c r="D560" s="149" t="s">
        <v>531</v>
      </c>
      <c r="E560" s="124"/>
      <c r="F560" s="157">
        <v>12</v>
      </c>
      <c r="G560" s="77" t="str">
        <f t="shared" si="236"/>
        <v/>
      </c>
      <c r="H560" s="102">
        <v>8</v>
      </c>
      <c r="I560" s="103" t="str">
        <f t="shared" si="238"/>
        <v/>
      </c>
      <c r="J560" s="104" t="s">
        <v>895</v>
      </c>
      <c r="K560" s="117">
        <f t="shared" si="231"/>
        <v>52</v>
      </c>
      <c r="L560" s="112">
        <v>65</v>
      </c>
      <c r="M560" s="99" t="str">
        <f t="shared" si="237"/>
        <v/>
      </c>
      <c r="P560" s="50">
        <v>0.15</v>
      </c>
      <c r="Q560" s="54">
        <v>2.6041666666666666E-4</v>
      </c>
      <c r="R560" s="52">
        <v>9</v>
      </c>
    </row>
    <row r="561" spans="1:18" ht="24" customHeight="1">
      <c r="A561" s="57">
        <v>549</v>
      </c>
      <c r="B561" s="58"/>
      <c r="C561" s="217">
        <v>398</v>
      </c>
      <c r="D561" s="149" t="s">
        <v>532</v>
      </c>
      <c r="E561" s="124"/>
      <c r="F561" s="157">
        <v>12</v>
      </c>
      <c r="G561" s="77" t="str">
        <f t="shared" si="236"/>
        <v/>
      </c>
      <c r="H561" s="102">
        <v>8</v>
      </c>
      <c r="I561" s="103" t="str">
        <f t="shared" si="238"/>
        <v/>
      </c>
      <c r="J561" s="104" t="s">
        <v>895</v>
      </c>
      <c r="K561" s="117">
        <f t="shared" si="231"/>
        <v>52</v>
      </c>
      <c r="L561" s="112">
        <v>65</v>
      </c>
      <c r="M561" s="99" t="str">
        <f t="shared" si="237"/>
        <v/>
      </c>
      <c r="P561" s="50">
        <v>0.15</v>
      </c>
      <c r="Q561" s="54">
        <v>2.6041666666666666E-4</v>
      </c>
      <c r="R561" s="52">
        <v>9</v>
      </c>
    </row>
    <row r="562" spans="1:18" ht="24" customHeight="1">
      <c r="A562" s="57">
        <v>550</v>
      </c>
      <c r="B562" s="58"/>
      <c r="C562" s="217">
        <v>399</v>
      </c>
      <c r="D562" s="149" t="s">
        <v>533</v>
      </c>
      <c r="E562" s="124"/>
      <c r="F562" s="157">
        <v>12</v>
      </c>
      <c r="G562" s="77" t="str">
        <f t="shared" si="236"/>
        <v/>
      </c>
      <c r="H562" s="102">
        <v>8</v>
      </c>
      <c r="I562" s="103" t="str">
        <f t="shared" si="238"/>
        <v/>
      </c>
      <c r="J562" s="104" t="s">
        <v>895</v>
      </c>
      <c r="K562" s="117">
        <f t="shared" si="231"/>
        <v>52</v>
      </c>
      <c r="L562" s="112">
        <v>65</v>
      </c>
      <c r="M562" s="99" t="str">
        <f t="shared" si="237"/>
        <v/>
      </c>
      <c r="P562" s="50">
        <v>0.15</v>
      </c>
      <c r="Q562" s="54">
        <v>2.6041666666666666E-4</v>
      </c>
      <c r="R562" s="52">
        <v>9</v>
      </c>
    </row>
    <row r="563" spans="1:18" ht="24" customHeight="1">
      <c r="A563" s="57">
        <v>551</v>
      </c>
      <c r="B563" s="58"/>
      <c r="C563" s="217">
        <v>478</v>
      </c>
      <c r="D563" s="149" t="s">
        <v>193</v>
      </c>
      <c r="E563" s="124"/>
      <c r="F563" s="157">
        <v>12</v>
      </c>
      <c r="G563" s="77" t="str">
        <f t="shared" si="236"/>
        <v/>
      </c>
      <c r="H563" s="102">
        <v>8</v>
      </c>
      <c r="I563" s="103" t="str">
        <f t="shared" si="238"/>
        <v/>
      </c>
      <c r="J563" s="104" t="s">
        <v>895</v>
      </c>
      <c r="K563" s="117">
        <f t="shared" si="231"/>
        <v>52</v>
      </c>
      <c r="L563" s="112">
        <v>65</v>
      </c>
      <c r="M563" s="99" t="str">
        <f t="shared" si="237"/>
        <v/>
      </c>
      <c r="P563" s="50">
        <v>0.15</v>
      </c>
      <c r="Q563" s="54">
        <v>2.6041666666666666E-4</v>
      </c>
      <c r="R563" s="52">
        <v>9</v>
      </c>
    </row>
    <row r="564" spans="1:18" ht="24" customHeight="1">
      <c r="A564" s="57">
        <v>552</v>
      </c>
      <c r="B564" s="58"/>
      <c r="C564" s="217">
        <v>1727</v>
      </c>
      <c r="D564" s="149" t="s">
        <v>534</v>
      </c>
      <c r="E564" s="124"/>
      <c r="F564" s="157">
        <v>12</v>
      </c>
      <c r="G564" s="77" t="str">
        <f t="shared" ref="G564:G565" si="243">IF(E564="","",E564*F564)</f>
        <v/>
      </c>
      <c r="H564" s="102">
        <v>8</v>
      </c>
      <c r="I564" s="103" t="str">
        <f t="shared" ref="I564:I565" si="244">IF(E564="","",E564/H564)</f>
        <v/>
      </c>
      <c r="J564" s="104" t="s">
        <v>895</v>
      </c>
      <c r="K564" s="117">
        <f t="shared" ref="K564:K565" si="245">L564*(1+K$9)</f>
        <v>52</v>
      </c>
      <c r="L564" s="112">
        <v>65</v>
      </c>
      <c r="M564" s="99" t="str">
        <f t="shared" ref="M564:M565" si="246">IF(E564="","",G564*K564)</f>
        <v/>
      </c>
      <c r="P564" s="50">
        <v>0.15</v>
      </c>
      <c r="Q564" s="54">
        <v>2.6041666666666666E-4</v>
      </c>
      <c r="R564" s="52">
        <v>9</v>
      </c>
    </row>
    <row r="565" spans="1:18" ht="24" customHeight="1">
      <c r="A565" s="57">
        <v>553</v>
      </c>
      <c r="B565" s="58"/>
      <c r="C565" s="217">
        <v>1728</v>
      </c>
      <c r="D565" s="149" t="s">
        <v>1021</v>
      </c>
      <c r="E565" s="124"/>
      <c r="F565" s="157">
        <v>12</v>
      </c>
      <c r="G565" s="77" t="str">
        <f t="shared" si="243"/>
        <v/>
      </c>
      <c r="H565" s="102">
        <v>8</v>
      </c>
      <c r="I565" s="103" t="str">
        <f t="shared" si="244"/>
        <v/>
      </c>
      <c r="J565" s="104" t="s">
        <v>895</v>
      </c>
      <c r="K565" s="117">
        <f t="shared" si="245"/>
        <v>52</v>
      </c>
      <c r="L565" s="112">
        <v>65</v>
      </c>
      <c r="M565" s="99" t="str">
        <f t="shared" si="246"/>
        <v/>
      </c>
      <c r="P565" s="50">
        <v>0.15</v>
      </c>
      <c r="Q565" s="54">
        <v>2.6041666666666666E-4</v>
      </c>
      <c r="R565" s="52">
        <v>9</v>
      </c>
    </row>
    <row r="566" spans="1:18" ht="24" customHeight="1">
      <c r="A566" s="57">
        <v>554</v>
      </c>
      <c r="B566" s="58"/>
      <c r="C566" s="217">
        <v>401</v>
      </c>
      <c r="D566" s="149" t="s">
        <v>1022</v>
      </c>
      <c r="E566" s="124"/>
      <c r="F566" s="157">
        <v>12</v>
      </c>
      <c r="G566" s="77" t="str">
        <f t="shared" si="236"/>
        <v/>
      </c>
      <c r="H566" s="102">
        <v>8</v>
      </c>
      <c r="I566" s="103" t="str">
        <f t="shared" si="238"/>
        <v/>
      </c>
      <c r="J566" s="104" t="s">
        <v>895</v>
      </c>
      <c r="K566" s="117">
        <f t="shared" si="231"/>
        <v>52</v>
      </c>
      <c r="L566" s="112">
        <v>65</v>
      </c>
      <c r="M566" s="99" t="str">
        <f t="shared" si="237"/>
        <v/>
      </c>
      <c r="P566" s="50">
        <v>0.15</v>
      </c>
      <c r="Q566" s="54">
        <v>2.6041666666666666E-4</v>
      </c>
      <c r="R566" s="52">
        <v>9</v>
      </c>
    </row>
    <row r="567" spans="1:18" ht="24" customHeight="1">
      <c r="A567" s="57">
        <v>555</v>
      </c>
      <c r="B567" s="58"/>
      <c r="C567" s="217">
        <v>402</v>
      </c>
      <c r="D567" s="149" t="s">
        <v>535</v>
      </c>
      <c r="E567" s="124"/>
      <c r="F567" s="157">
        <v>12</v>
      </c>
      <c r="G567" s="77" t="str">
        <f t="shared" si="236"/>
        <v/>
      </c>
      <c r="H567" s="102">
        <v>8</v>
      </c>
      <c r="I567" s="103" t="str">
        <f t="shared" si="238"/>
        <v/>
      </c>
      <c r="J567" s="104" t="s">
        <v>895</v>
      </c>
      <c r="K567" s="117">
        <f t="shared" si="231"/>
        <v>52</v>
      </c>
      <c r="L567" s="112">
        <v>65</v>
      </c>
      <c r="M567" s="99" t="str">
        <f t="shared" si="237"/>
        <v/>
      </c>
      <c r="P567" s="50">
        <v>0.15</v>
      </c>
      <c r="Q567" s="54">
        <v>2.6041666666666666E-4</v>
      </c>
      <c r="R567" s="52">
        <v>9</v>
      </c>
    </row>
    <row r="568" spans="1:18" ht="24" customHeight="1">
      <c r="A568" s="57">
        <v>556</v>
      </c>
      <c r="B568" s="58"/>
      <c r="C568" s="217">
        <v>403</v>
      </c>
      <c r="D568" s="149" t="s">
        <v>536</v>
      </c>
      <c r="E568" s="124"/>
      <c r="F568" s="157">
        <v>12</v>
      </c>
      <c r="G568" s="77" t="str">
        <f t="shared" si="236"/>
        <v/>
      </c>
      <c r="H568" s="102">
        <v>8</v>
      </c>
      <c r="I568" s="103" t="str">
        <f t="shared" si="238"/>
        <v/>
      </c>
      <c r="J568" s="104" t="s">
        <v>895</v>
      </c>
      <c r="K568" s="117">
        <f t="shared" si="231"/>
        <v>52</v>
      </c>
      <c r="L568" s="112">
        <v>65</v>
      </c>
      <c r="M568" s="99" t="str">
        <f t="shared" si="237"/>
        <v/>
      </c>
      <c r="P568" s="50">
        <v>0.15</v>
      </c>
      <c r="Q568" s="54">
        <v>2.6041666666666666E-4</v>
      </c>
      <c r="R568" s="52">
        <v>9</v>
      </c>
    </row>
    <row r="569" spans="1:18" ht="24" customHeight="1">
      <c r="A569" s="57">
        <v>557</v>
      </c>
      <c r="B569" s="58"/>
      <c r="C569" s="217">
        <v>405</v>
      </c>
      <c r="D569" s="149" t="s">
        <v>537</v>
      </c>
      <c r="E569" s="124"/>
      <c r="F569" s="157">
        <v>12</v>
      </c>
      <c r="G569" s="77" t="str">
        <f t="shared" si="236"/>
        <v/>
      </c>
      <c r="H569" s="102">
        <v>8</v>
      </c>
      <c r="I569" s="103" t="str">
        <f t="shared" si="238"/>
        <v/>
      </c>
      <c r="J569" s="104" t="s">
        <v>895</v>
      </c>
      <c r="K569" s="117">
        <f t="shared" si="231"/>
        <v>52</v>
      </c>
      <c r="L569" s="112">
        <v>65</v>
      </c>
      <c r="M569" s="99" t="str">
        <f t="shared" si="237"/>
        <v/>
      </c>
      <c r="P569" s="50">
        <v>0.15</v>
      </c>
      <c r="Q569" s="54">
        <v>2.6041666666666666E-4</v>
      </c>
      <c r="R569" s="52">
        <v>9</v>
      </c>
    </row>
    <row r="570" spans="1:18" ht="24" customHeight="1" thickBot="1">
      <c r="A570" s="57">
        <v>558</v>
      </c>
      <c r="B570" s="58"/>
      <c r="C570" s="217">
        <v>406</v>
      </c>
      <c r="D570" s="149" t="s">
        <v>538</v>
      </c>
      <c r="E570" s="124"/>
      <c r="F570" s="157">
        <v>12</v>
      </c>
      <c r="G570" s="77" t="str">
        <f t="shared" si="236"/>
        <v/>
      </c>
      <c r="H570" s="102">
        <v>8</v>
      </c>
      <c r="I570" s="103" t="str">
        <f t="shared" si="238"/>
        <v/>
      </c>
      <c r="J570" s="104" t="s">
        <v>895</v>
      </c>
      <c r="K570" s="117">
        <f t="shared" si="231"/>
        <v>52</v>
      </c>
      <c r="L570" s="112">
        <v>65</v>
      </c>
      <c r="M570" s="99" t="str">
        <f t="shared" si="237"/>
        <v/>
      </c>
      <c r="P570" s="50">
        <v>0.15</v>
      </c>
      <c r="Q570" s="54">
        <v>2.6041666666666666E-4</v>
      </c>
      <c r="R570" s="52">
        <v>9</v>
      </c>
    </row>
    <row r="571" spans="1:18" ht="24" customHeight="1">
      <c r="A571" s="57">
        <v>559</v>
      </c>
      <c r="B571" s="229"/>
      <c r="C571" s="217">
        <v>1221</v>
      </c>
      <c r="D571" s="236" t="s">
        <v>194</v>
      </c>
      <c r="E571" s="124"/>
      <c r="F571" s="157">
        <v>12</v>
      </c>
      <c r="G571" s="77" t="str">
        <f t="shared" si="236"/>
        <v/>
      </c>
      <c r="H571" s="102">
        <v>36</v>
      </c>
      <c r="I571" s="103" t="str">
        <f t="shared" si="238"/>
        <v/>
      </c>
      <c r="J571" s="104" t="s">
        <v>895</v>
      </c>
      <c r="K571" s="116">
        <f t="shared" si="231"/>
        <v>32</v>
      </c>
      <c r="L571" s="111">
        <v>40</v>
      </c>
      <c r="M571" s="99" t="str">
        <f t="shared" si="237"/>
        <v/>
      </c>
      <c r="P571" s="50">
        <v>2.5000000000000001E-2</v>
      </c>
      <c r="Q571" s="54">
        <v>3.4153005464480874E-5</v>
      </c>
      <c r="R571" s="52">
        <v>10</v>
      </c>
    </row>
    <row r="572" spans="1:18" ht="24" customHeight="1">
      <c r="A572" s="57">
        <v>560</v>
      </c>
      <c r="B572" s="230"/>
      <c r="C572" s="217">
        <v>1683</v>
      </c>
      <c r="D572" s="137" t="s">
        <v>1023</v>
      </c>
      <c r="E572" s="124"/>
      <c r="F572" s="157">
        <v>12</v>
      </c>
      <c r="G572" s="77" t="str">
        <f t="shared" ref="G572:G573" si="247">IF(E572="","",E572*F572)</f>
        <v/>
      </c>
      <c r="H572" s="102">
        <v>36</v>
      </c>
      <c r="I572" s="103" t="str">
        <f t="shared" ref="I572:I573" si="248">IF(E572="","",E572/H572)</f>
        <v/>
      </c>
      <c r="J572" s="104" t="s">
        <v>895</v>
      </c>
      <c r="K572" s="116">
        <f t="shared" ref="K572:K573" si="249">L572*(1+K$9)</f>
        <v>32</v>
      </c>
      <c r="L572" s="111">
        <v>40</v>
      </c>
      <c r="M572" s="99" t="str">
        <f t="shared" ref="M572:M573" si="250">IF(E572="","",G572*K572)</f>
        <v/>
      </c>
      <c r="P572" s="50">
        <v>2.5000000000000001E-2</v>
      </c>
      <c r="Q572" s="54">
        <v>3.4153005464480874E-5</v>
      </c>
      <c r="R572" s="52">
        <v>10</v>
      </c>
    </row>
    <row r="573" spans="1:18" ht="24" customHeight="1">
      <c r="A573" s="57">
        <v>561</v>
      </c>
      <c r="B573" s="230"/>
      <c r="C573" s="217">
        <v>1684</v>
      </c>
      <c r="D573" s="137" t="s">
        <v>1024</v>
      </c>
      <c r="E573" s="124"/>
      <c r="F573" s="157">
        <v>12</v>
      </c>
      <c r="G573" s="77" t="str">
        <f t="shared" si="247"/>
        <v/>
      </c>
      <c r="H573" s="102">
        <v>36</v>
      </c>
      <c r="I573" s="103" t="str">
        <f t="shared" si="248"/>
        <v/>
      </c>
      <c r="J573" s="104" t="s">
        <v>895</v>
      </c>
      <c r="K573" s="116">
        <f t="shared" si="249"/>
        <v>32</v>
      </c>
      <c r="L573" s="111">
        <v>40</v>
      </c>
      <c r="M573" s="99" t="str">
        <f t="shared" si="250"/>
        <v/>
      </c>
      <c r="P573" s="50">
        <v>2.5000000000000001E-2</v>
      </c>
      <c r="Q573" s="54">
        <v>3.4153005464480874E-5</v>
      </c>
      <c r="R573" s="52">
        <v>10</v>
      </c>
    </row>
    <row r="574" spans="1:18" ht="24" customHeight="1">
      <c r="A574" s="57">
        <v>562</v>
      </c>
      <c r="B574" s="230"/>
      <c r="C574" s="217">
        <v>1222</v>
      </c>
      <c r="D574" s="137" t="s">
        <v>539</v>
      </c>
      <c r="E574" s="124"/>
      <c r="F574" s="157">
        <v>12</v>
      </c>
      <c r="G574" s="77" t="str">
        <f t="shared" si="236"/>
        <v/>
      </c>
      <c r="H574" s="102">
        <v>36</v>
      </c>
      <c r="I574" s="103" t="str">
        <f t="shared" si="238"/>
        <v/>
      </c>
      <c r="J574" s="104" t="s">
        <v>895</v>
      </c>
      <c r="K574" s="116">
        <f t="shared" si="231"/>
        <v>32</v>
      </c>
      <c r="L574" s="111">
        <v>40</v>
      </c>
      <c r="M574" s="99" t="str">
        <f t="shared" si="237"/>
        <v/>
      </c>
      <c r="P574" s="50">
        <v>2.5000000000000001E-2</v>
      </c>
      <c r="Q574" s="54">
        <v>3.4153005464480874E-5</v>
      </c>
      <c r="R574" s="52">
        <v>10</v>
      </c>
    </row>
    <row r="575" spans="1:18" ht="24" customHeight="1">
      <c r="A575" s="57">
        <v>563</v>
      </c>
      <c r="B575" s="230"/>
      <c r="C575" s="217">
        <v>1223</v>
      </c>
      <c r="D575" s="137" t="s">
        <v>540</v>
      </c>
      <c r="E575" s="124"/>
      <c r="F575" s="157">
        <v>12</v>
      </c>
      <c r="G575" s="77" t="str">
        <f t="shared" si="236"/>
        <v/>
      </c>
      <c r="H575" s="102">
        <v>36</v>
      </c>
      <c r="I575" s="103" t="str">
        <f t="shared" si="238"/>
        <v/>
      </c>
      <c r="J575" s="104" t="s">
        <v>895</v>
      </c>
      <c r="K575" s="116">
        <f t="shared" si="231"/>
        <v>32</v>
      </c>
      <c r="L575" s="111">
        <v>40</v>
      </c>
      <c r="M575" s="99" t="str">
        <f t="shared" si="237"/>
        <v/>
      </c>
      <c r="P575" s="50">
        <v>2.5000000000000001E-2</v>
      </c>
      <c r="Q575" s="54">
        <v>3.4153005464480874E-5</v>
      </c>
      <c r="R575" s="52">
        <v>10</v>
      </c>
    </row>
    <row r="576" spans="1:18" ht="24" customHeight="1">
      <c r="A576" s="57">
        <v>564</v>
      </c>
      <c r="B576" s="230"/>
      <c r="C576" s="217">
        <v>1685</v>
      </c>
      <c r="D576" s="137" t="s">
        <v>1025</v>
      </c>
      <c r="E576" s="124"/>
      <c r="F576" s="157">
        <v>12</v>
      </c>
      <c r="G576" s="77" t="str">
        <f t="shared" ref="G576:G579" si="251">IF(E576="","",E576*F576)</f>
        <v/>
      </c>
      <c r="H576" s="102">
        <v>36</v>
      </c>
      <c r="I576" s="103" t="str">
        <f t="shared" ref="I576:I579" si="252">IF(E576="","",E576/H576)</f>
        <v/>
      </c>
      <c r="J576" s="104" t="s">
        <v>895</v>
      </c>
      <c r="K576" s="116">
        <f t="shared" ref="K576:K579" si="253">L576*(1+K$9)</f>
        <v>32</v>
      </c>
      <c r="L576" s="111">
        <v>40</v>
      </c>
      <c r="M576" s="99" t="str">
        <f t="shared" ref="M576:M579" si="254">IF(E576="","",G576*K576)</f>
        <v/>
      </c>
      <c r="P576" s="50">
        <v>2.5000000000000001E-2</v>
      </c>
      <c r="Q576" s="54">
        <v>3.4153005464480874E-5</v>
      </c>
      <c r="R576" s="52">
        <v>10</v>
      </c>
    </row>
    <row r="577" spans="1:18" ht="24" customHeight="1">
      <c r="A577" s="57">
        <v>565</v>
      </c>
      <c r="B577" s="230"/>
      <c r="C577" s="217">
        <v>1686</v>
      </c>
      <c r="D577" s="137" t="s">
        <v>1026</v>
      </c>
      <c r="E577" s="124"/>
      <c r="F577" s="157">
        <v>12</v>
      </c>
      <c r="G577" s="77" t="str">
        <f t="shared" si="251"/>
        <v/>
      </c>
      <c r="H577" s="102">
        <v>36</v>
      </c>
      <c r="I577" s="103" t="str">
        <f t="shared" si="252"/>
        <v/>
      </c>
      <c r="J577" s="104" t="s">
        <v>895</v>
      </c>
      <c r="K577" s="116">
        <f t="shared" si="253"/>
        <v>32</v>
      </c>
      <c r="L577" s="111">
        <v>40</v>
      </c>
      <c r="M577" s="99" t="str">
        <f t="shared" si="254"/>
        <v/>
      </c>
      <c r="P577" s="50">
        <v>2.5000000000000001E-2</v>
      </c>
      <c r="Q577" s="54">
        <v>3.4153005464480874E-5</v>
      </c>
      <c r="R577" s="52">
        <v>10</v>
      </c>
    </row>
    <row r="578" spans="1:18" ht="24" customHeight="1">
      <c r="A578" s="57">
        <v>566</v>
      </c>
      <c r="B578" s="230"/>
      <c r="C578" s="217">
        <v>1687</v>
      </c>
      <c r="D578" s="137" t="s">
        <v>1027</v>
      </c>
      <c r="E578" s="124"/>
      <c r="F578" s="157">
        <v>12</v>
      </c>
      <c r="G578" s="77" t="str">
        <f t="shared" si="251"/>
        <v/>
      </c>
      <c r="H578" s="102">
        <v>36</v>
      </c>
      <c r="I578" s="103" t="str">
        <f t="shared" si="252"/>
        <v/>
      </c>
      <c r="J578" s="104" t="s">
        <v>895</v>
      </c>
      <c r="K578" s="116">
        <f t="shared" si="253"/>
        <v>32</v>
      </c>
      <c r="L578" s="111">
        <v>40</v>
      </c>
      <c r="M578" s="99" t="str">
        <f t="shared" si="254"/>
        <v/>
      </c>
      <c r="P578" s="50">
        <v>2.5000000000000001E-2</v>
      </c>
      <c r="Q578" s="54">
        <v>3.4153005464480874E-5</v>
      </c>
      <c r="R578" s="52">
        <v>10</v>
      </c>
    </row>
    <row r="579" spans="1:18" ht="24" customHeight="1">
      <c r="A579" s="57">
        <v>567</v>
      </c>
      <c r="B579" s="230"/>
      <c r="C579" s="217">
        <v>1688</v>
      </c>
      <c r="D579" s="137" t="s">
        <v>1028</v>
      </c>
      <c r="E579" s="124"/>
      <c r="F579" s="157">
        <v>12</v>
      </c>
      <c r="G579" s="77" t="str">
        <f t="shared" si="251"/>
        <v/>
      </c>
      <c r="H579" s="102">
        <v>36</v>
      </c>
      <c r="I579" s="103" t="str">
        <f t="shared" si="252"/>
        <v/>
      </c>
      <c r="J579" s="104" t="s">
        <v>895</v>
      </c>
      <c r="K579" s="116">
        <f t="shared" si="253"/>
        <v>32</v>
      </c>
      <c r="L579" s="111">
        <v>40</v>
      </c>
      <c r="M579" s="99" t="str">
        <f t="shared" si="254"/>
        <v/>
      </c>
      <c r="P579" s="50">
        <v>2.5000000000000001E-2</v>
      </c>
      <c r="Q579" s="54">
        <v>3.4153005464480874E-5</v>
      </c>
      <c r="R579" s="52">
        <v>10</v>
      </c>
    </row>
    <row r="580" spans="1:18" ht="24" customHeight="1">
      <c r="A580" s="57">
        <v>568</v>
      </c>
      <c r="B580" s="230"/>
      <c r="C580" s="217">
        <v>1224</v>
      </c>
      <c r="D580" s="137" t="s">
        <v>541</v>
      </c>
      <c r="E580" s="124"/>
      <c r="F580" s="157">
        <v>12</v>
      </c>
      <c r="G580" s="77" t="str">
        <f t="shared" si="236"/>
        <v/>
      </c>
      <c r="H580" s="102">
        <v>36</v>
      </c>
      <c r="I580" s="103" t="str">
        <f t="shared" si="238"/>
        <v/>
      </c>
      <c r="J580" s="104" t="s">
        <v>895</v>
      </c>
      <c r="K580" s="116">
        <f t="shared" si="231"/>
        <v>32</v>
      </c>
      <c r="L580" s="111">
        <v>40</v>
      </c>
      <c r="M580" s="99" t="str">
        <f t="shared" si="237"/>
        <v/>
      </c>
      <c r="P580" s="50">
        <v>2.5000000000000001E-2</v>
      </c>
      <c r="Q580" s="54">
        <v>3.4153005464480874E-5</v>
      </c>
      <c r="R580" s="52">
        <v>10</v>
      </c>
    </row>
    <row r="581" spans="1:18" ht="24" customHeight="1">
      <c r="A581" s="57">
        <v>569</v>
      </c>
      <c r="B581" s="230"/>
      <c r="C581" s="217">
        <v>1225</v>
      </c>
      <c r="D581" s="137" t="s">
        <v>542</v>
      </c>
      <c r="E581" s="124"/>
      <c r="F581" s="157">
        <v>12</v>
      </c>
      <c r="G581" s="77" t="str">
        <f t="shared" si="236"/>
        <v/>
      </c>
      <c r="H581" s="102">
        <v>36</v>
      </c>
      <c r="I581" s="103" t="str">
        <f t="shared" si="238"/>
        <v/>
      </c>
      <c r="J581" s="104" t="s">
        <v>895</v>
      </c>
      <c r="K581" s="116">
        <f t="shared" si="231"/>
        <v>32</v>
      </c>
      <c r="L581" s="111">
        <v>40</v>
      </c>
      <c r="M581" s="99" t="str">
        <f t="shared" si="237"/>
        <v/>
      </c>
      <c r="P581" s="50">
        <v>2.5000000000000001E-2</v>
      </c>
      <c r="Q581" s="54">
        <v>3.4153005464480874E-5</v>
      </c>
      <c r="R581" s="52">
        <v>10</v>
      </c>
    </row>
    <row r="582" spans="1:18" ht="24" customHeight="1">
      <c r="A582" s="57">
        <v>570</v>
      </c>
      <c r="B582" s="230"/>
      <c r="C582" s="217">
        <v>1343</v>
      </c>
      <c r="D582" s="137" t="s">
        <v>195</v>
      </c>
      <c r="E582" s="124"/>
      <c r="F582" s="157">
        <v>12</v>
      </c>
      <c r="G582" s="77" t="str">
        <f t="shared" si="236"/>
        <v/>
      </c>
      <c r="H582" s="102">
        <v>36</v>
      </c>
      <c r="I582" s="103" t="str">
        <f t="shared" si="238"/>
        <v/>
      </c>
      <c r="J582" s="104" t="s">
        <v>895</v>
      </c>
      <c r="K582" s="116">
        <f t="shared" si="231"/>
        <v>32</v>
      </c>
      <c r="L582" s="111">
        <v>40</v>
      </c>
      <c r="M582" s="99" t="str">
        <f t="shared" si="237"/>
        <v/>
      </c>
      <c r="P582" s="50">
        <v>2.5000000000000001E-2</v>
      </c>
      <c r="Q582" s="54">
        <v>3.4153005464480874E-5</v>
      </c>
      <c r="R582" s="52">
        <v>10</v>
      </c>
    </row>
    <row r="583" spans="1:18" ht="24" customHeight="1">
      <c r="A583" s="57">
        <v>571</v>
      </c>
      <c r="B583" s="230"/>
      <c r="C583" s="217">
        <v>1347</v>
      </c>
      <c r="D583" s="137" t="s">
        <v>196</v>
      </c>
      <c r="E583" s="124"/>
      <c r="F583" s="157">
        <v>12</v>
      </c>
      <c r="G583" s="77" t="str">
        <f t="shared" si="236"/>
        <v/>
      </c>
      <c r="H583" s="102">
        <v>36</v>
      </c>
      <c r="I583" s="103" t="str">
        <f t="shared" si="238"/>
        <v/>
      </c>
      <c r="J583" s="104" t="s">
        <v>895</v>
      </c>
      <c r="K583" s="116">
        <f t="shared" si="231"/>
        <v>32</v>
      </c>
      <c r="L583" s="111">
        <v>40</v>
      </c>
      <c r="M583" s="99" t="str">
        <f t="shared" si="237"/>
        <v/>
      </c>
      <c r="P583" s="50">
        <v>2.5000000000000001E-2</v>
      </c>
      <c r="Q583" s="54">
        <v>3.4153005464480874E-5</v>
      </c>
      <c r="R583" s="52">
        <v>10</v>
      </c>
    </row>
    <row r="584" spans="1:18" ht="24" customHeight="1">
      <c r="A584" s="57">
        <v>572</v>
      </c>
      <c r="B584" s="230"/>
      <c r="C584" s="217">
        <v>1861</v>
      </c>
      <c r="D584" s="137" t="s">
        <v>197</v>
      </c>
      <c r="E584" s="124"/>
      <c r="F584" s="157">
        <v>12</v>
      </c>
      <c r="G584" s="77" t="str">
        <f t="shared" si="236"/>
        <v/>
      </c>
      <c r="H584" s="102">
        <v>36</v>
      </c>
      <c r="I584" s="103" t="str">
        <f t="shared" si="238"/>
        <v/>
      </c>
      <c r="J584" s="104" t="s">
        <v>895</v>
      </c>
      <c r="K584" s="116">
        <f t="shared" si="231"/>
        <v>32</v>
      </c>
      <c r="L584" s="111">
        <v>40</v>
      </c>
      <c r="M584" s="99" t="str">
        <f t="shared" si="237"/>
        <v/>
      </c>
      <c r="P584" s="50">
        <v>2.5000000000000001E-2</v>
      </c>
      <c r="Q584" s="54">
        <v>3.4153005464480874E-5</v>
      </c>
      <c r="R584" s="52">
        <v>10</v>
      </c>
    </row>
    <row r="585" spans="1:18" ht="24" customHeight="1">
      <c r="A585" s="57">
        <v>573</v>
      </c>
      <c r="B585" s="230"/>
      <c r="C585" s="217">
        <v>1862</v>
      </c>
      <c r="D585" s="137" t="s">
        <v>198</v>
      </c>
      <c r="E585" s="124"/>
      <c r="F585" s="157">
        <v>12</v>
      </c>
      <c r="G585" s="77" t="str">
        <f t="shared" si="236"/>
        <v/>
      </c>
      <c r="H585" s="102">
        <v>36</v>
      </c>
      <c r="I585" s="103" t="str">
        <f t="shared" si="238"/>
        <v/>
      </c>
      <c r="J585" s="104" t="s">
        <v>895</v>
      </c>
      <c r="K585" s="116">
        <f t="shared" si="231"/>
        <v>32</v>
      </c>
      <c r="L585" s="111">
        <v>40</v>
      </c>
      <c r="M585" s="99" t="str">
        <f t="shared" si="237"/>
        <v/>
      </c>
      <c r="P585" s="50">
        <v>2.5000000000000001E-2</v>
      </c>
      <c r="Q585" s="54">
        <v>3.4153005464480874E-5</v>
      </c>
      <c r="R585" s="52">
        <v>10</v>
      </c>
    </row>
    <row r="586" spans="1:18" ht="24" customHeight="1">
      <c r="A586" s="57">
        <v>574</v>
      </c>
      <c r="B586" s="230"/>
      <c r="C586" s="217">
        <v>1854</v>
      </c>
      <c r="D586" s="137" t="s">
        <v>199</v>
      </c>
      <c r="E586" s="124"/>
      <c r="F586" s="157">
        <v>12</v>
      </c>
      <c r="G586" s="77" t="str">
        <f t="shared" si="236"/>
        <v/>
      </c>
      <c r="H586" s="102">
        <v>36</v>
      </c>
      <c r="I586" s="103" t="str">
        <f t="shared" si="238"/>
        <v/>
      </c>
      <c r="J586" s="104" t="s">
        <v>895</v>
      </c>
      <c r="K586" s="116">
        <f t="shared" si="231"/>
        <v>32</v>
      </c>
      <c r="L586" s="111">
        <v>40</v>
      </c>
      <c r="M586" s="99" t="str">
        <f t="shared" si="237"/>
        <v/>
      </c>
      <c r="P586" s="50">
        <v>2.5000000000000001E-2</v>
      </c>
      <c r="Q586" s="54">
        <v>3.4153005464480874E-5</v>
      </c>
      <c r="R586" s="52">
        <v>10</v>
      </c>
    </row>
    <row r="587" spans="1:18" ht="24" customHeight="1">
      <c r="A587" s="57">
        <v>575</v>
      </c>
      <c r="B587" s="230"/>
      <c r="C587" s="217">
        <v>1860</v>
      </c>
      <c r="D587" s="137" t="s">
        <v>200</v>
      </c>
      <c r="E587" s="124"/>
      <c r="F587" s="157">
        <v>12</v>
      </c>
      <c r="G587" s="77" t="str">
        <f t="shared" si="236"/>
        <v/>
      </c>
      <c r="H587" s="102">
        <v>36</v>
      </c>
      <c r="I587" s="103" t="str">
        <f t="shared" si="238"/>
        <v/>
      </c>
      <c r="J587" s="104" t="s">
        <v>895</v>
      </c>
      <c r="K587" s="116">
        <f t="shared" si="231"/>
        <v>32</v>
      </c>
      <c r="L587" s="111">
        <v>40</v>
      </c>
      <c r="M587" s="99" t="str">
        <f t="shared" si="237"/>
        <v/>
      </c>
      <c r="P587" s="50">
        <v>2.5000000000000001E-2</v>
      </c>
      <c r="Q587" s="54">
        <v>3.4153005464480874E-5</v>
      </c>
      <c r="R587" s="52">
        <v>10</v>
      </c>
    </row>
    <row r="588" spans="1:18" ht="24" customHeight="1">
      <c r="A588" s="57">
        <v>576</v>
      </c>
      <c r="B588" s="230"/>
      <c r="C588" s="217">
        <v>1228</v>
      </c>
      <c r="D588" s="137" t="s">
        <v>941</v>
      </c>
      <c r="E588" s="124"/>
      <c r="F588" s="157">
        <v>12</v>
      </c>
      <c r="G588" s="77" t="str">
        <f t="shared" ref="G588:G589" si="255">IF(E588="","",E588*F588)</f>
        <v/>
      </c>
      <c r="H588" s="102">
        <v>36</v>
      </c>
      <c r="I588" s="103" t="str">
        <f t="shared" ref="I588:I589" si="256">IF(E588="","",E588/H588)</f>
        <v/>
      </c>
      <c r="J588" s="104" t="s">
        <v>895</v>
      </c>
      <c r="K588" s="116">
        <f t="shared" ref="K588:K589" si="257">L588*(1+K$9)</f>
        <v>32</v>
      </c>
      <c r="L588" s="111">
        <v>40</v>
      </c>
      <c r="M588" s="99" t="str">
        <f t="shared" ref="M588:M589" si="258">IF(E588="","",G588*K588)</f>
        <v/>
      </c>
      <c r="P588" s="50">
        <v>2.5000000000000001E-2</v>
      </c>
      <c r="Q588" s="54">
        <v>3.4153005464480874E-5</v>
      </c>
      <c r="R588" s="52">
        <v>10</v>
      </c>
    </row>
    <row r="589" spans="1:18" ht="24" customHeight="1">
      <c r="A589" s="57">
        <v>577</v>
      </c>
      <c r="B589" s="230"/>
      <c r="C589" s="217">
        <v>1229</v>
      </c>
      <c r="D589" s="137" t="s">
        <v>942</v>
      </c>
      <c r="E589" s="124"/>
      <c r="F589" s="157">
        <v>12</v>
      </c>
      <c r="G589" s="77" t="str">
        <f t="shared" si="255"/>
        <v/>
      </c>
      <c r="H589" s="102">
        <v>36</v>
      </c>
      <c r="I589" s="103" t="str">
        <f t="shared" si="256"/>
        <v/>
      </c>
      <c r="J589" s="104" t="s">
        <v>895</v>
      </c>
      <c r="K589" s="116">
        <f t="shared" si="257"/>
        <v>32</v>
      </c>
      <c r="L589" s="111">
        <v>40</v>
      </c>
      <c r="M589" s="99" t="str">
        <f t="shared" si="258"/>
        <v/>
      </c>
      <c r="P589" s="50">
        <v>2.5000000000000001E-2</v>
      </c>
      <c r="Q589" s="54">
        <v>3.4153005464480874E-5</v>
      </c>
      <c r="R589" s="52">
        <v>10</v>
      </c>
    </row>
    <row r="590" spans="1:18" ht="24" customHeight="1">
      <c r="A590" s="57">
        <v>578</v>
      </c>
      <c r="B590" s="230"/>
      <c r="C590" s="217">
        <v>1351</v>
      </c>
      <c r="D590" s="137" t="s">
        <v>543</v>
      </c>
      <c r="E590" s="124"/>
      <c r="F590" s="157">
        <v>12</v>
      </c>
      <c r="G590" s="77" t="str">
        <f t="shared" si="236"/>
        <v/>
      </c>
      <c r="H590" s="102">
        <v>36</v>
      </c>
      <c r="I590" s="103" t="str">
        <f t="shared" si="238"/>
        <v/>
      </c>
      <c r="J590" s="104" t="s">
        <v>895</v>
      </c>
      <c r="K590" s="116">
        <f t="shared" si="231"/>
        <v>32</v>
      </c>
      <c r="L590" s="111">
        <v>40</v>
      </c>
      <c r="M590" s="99" t="str">
        <f t="shared" si="237"/>
        <v/>
      </c>
      <c r="P590" s="50">
        <v>2.5000000000000001E-2</v>
      </c>
      <c r="Q590" s="54">
        <v>3.4153005464480874E-5</v>
      </c>
      <c r="R590" s="52">
        <v>10</v>
      </c>
    </row>
    <row r="591" spans="1:18" ht="24" customHeight="1">
      <c r="A591" s="57">
        <v>579</v>
      </c>
      <c r="B591" s="230"/>
      <c r="C591" s="217">
        <v>1355</v>
      </c>
      <c r="D591" s="137" t="s">
        <v>544</v>
      </c>
      <c r="E591" s="124"/>
      <c r="F591" s="157">
        <v>12</v>
      </c>
      <c r="G591" s="77" t="str">
        <f t="shared" si="236"/>
        <v/>
      </c>
      <c r="H591" s="102">
        <v>36</v>
      </c>
      <c r="I591" s="103" t="str">
        <f t="shared" si="238"/>
        <v/>
      </c>
      <c r="J591" s="104" t="s">
        <v>895</v>
      </c>
      <c r="K591" s="116">
        <f t="shared" si="231"/>
        <v>32</v>
      </c>
      <c r="L591" s="111">
        <v>40</v>
      </c>
      <c r="M591" s="99" t="str">
        <f t="shared" si="237"/>
        <v/>
      </c>
      <c r="P591" s="50">
        <v>2.5000000000000001E-2</v>
      </c>
      <c r="Q591" s="54">
        <v>3.4153005464480874E-5</v>
      </c>
      <c r="R591" s="52">
        <v>10</v>
      </c>
    </row>
    <row r="592" spans="1:18" ht="24" customHeight="1">
      <c r="A592" s="57">
        <v>580</v>
      </c>
      <c r="B592" s="230"/>
      <c r="C592" s="217">
        <v>1226</v>
      </c>
      <c r="D592" s="137" t="s">
        <v>545</v>
      </c>
      <c r="E592" s="124"/>
      <c r="F592" s="157">
        <v>12</v>
      </c>
      <c r="G592" s="77" t="str">
        <f t="shared" si="236"/>
        <v/>
      </c>
      <c r="H592" s="102">
        <v>36</v>
      </c>
      <c r="I592" s="103" t="str">
        <f t="shared" si="238"/>
        <v/>
      </c>
      <c r="J592" s="104" t="s">
        <v>895</v>
      </c>
      <c r="K592" s="116">
        <f t="shared" si="231"/>
        <v>32</v>
      </c>
      <c r="L592" s="111">
        <v>40</v>
      </c>
      <c r="M592" s="99" t="str">
        <f t="shared" si="237"/>
        <v/>
      </c>
      <c r="P592" s="50">
        <v>2.5000000000000001E-2</v>
      </c>
      <c r="Q592" s="54">
        <v>3.4153005464480874E-5</v>
      </c>
      <c r="R592" s="52">
        <v>10</v>
      </c>
    </row>
    <row r="593" spans="1:18" ht="24" customHeight="1">
      <c r="A593" s="57">
        <v>581</v>
      </c>
      <c r="B593" s="230"/>
      <c r="C593" s="217">
        <v>1227</v>
      </c>
      <c r="D593" s="137" t="s">
        <v>546</v>
      </c>
      <c r="E593" s="124"/>
      <c r="F593" s="157">
        <v>12</v>
      </c>
      <c r="G593" s="77" t="str">
        <f t="shared" si="236"/>
        <v/>
      </c>
      <c r="H593" s="102">
        <v>36</v>
      </c>
      <c r="I593" s="103" t="str">
        <f t="shared" si="238"/>
        <v/>
      </c>
      <c r="J593" s="104" t="s">
        <v>895</v>
      </c>
      <c r="K593" s="116">
        <f t="shared" si="231"/>
        <v>32</v>
      </c>
      <c r="L593" s="111">
        <v>40</v>
      </c>
      <c r="M593" s="99" t="str">
        <f t="shared" si="237"/>
        <v/>
      </c>
      <c r="P593" s="50">
        <v>2.5000000000000001E-2</v>
      </c>
      <c r="Q593" s="54">
        <v>3.4153005464480874E-5</v>
      </c>
      <c r="R593" s="52">
        <v>10</v>
      </c>
    </row>
    <row r="594" spans="1:18" ht="24" customHeight="1">
      <c r="A594" s="57">
        <v>582</v>
      </c>
      <c r="B594" s="230"/>
      <c r="C594" s="217">
        <v>1230</v>
      </c>
      <c r="D594" s="137" t="s">
        <v>547</v>
      </c>
      <c r="E594" s="124"/>
      <c r="F594" s="157">
        <v>12</v>
      </c>
      <c r="G594" s="77" t="str">
        <f t="shared" si="236"/>
        <v/>
      </c>
      <c r="H594" s="102">
        <v>36</v>
      </c>
      <c r="I594" s="103" t="str">
        <f t="shared" si="238"/>
        <v/>
      </c>
      <c r="J594" s="104" t="s">
        <v>895</v>
      </c>
      <c r="K594" s="116">
        <f t="shared" si="231"/>
        <v>32</v>
      </c>
      <c r="L594" s="111">
        <v>40</v>
      </c>
      <c r="M594" s="99" t="str">
        <f t="shared" si="237"/>
        <v/>
      </c>
      <c r="P594" s="50">
        <v>2.5000000000000001E-2</v>
      </c>
      <c r="Q594" s="54">
        <v>3.4153005464480874E-5</v>
      </c>
      <c r="R594" s="52">
        <v>10</v>
      </c>
    </row>
    <row r="595" spans="1:18" ht="24" customHeight="1">
      <c r="A595" s="57">
        <v>583</v>
      </c>
      <c r="B595" s="230"/>
      <c r="C595" s="217">
        <v>1233</v>
      </c>
      <c r="D595" s="137" t="s">
        <v>548</v>
      </c>
      <c r="E595" s="124"/>
      <c r="F595" s="157">
        <v>12</v>
      </c>
      <c r="G595" s="77" t="str">
        <f t="shared" si="236"/>
        <v/>
      </c>
      <c r="H595" s="102">
        <v>36</v>
      </c>
      <c r="I595" s="103" t="str">
        <f t="shared" si="238"/>
        <v/>
      </c>
      <c r="J595" s="104" t="s">
        <v>895</v>
      </c>
      <c r="K595" s="116">
        <f t="shared" si="231"/>
        <v>32</v>
      </c>
      <c r="L595" s="111">
        <v>40</v>
      </c>
      <c r="M595" s="99" t="str">
        <f t="shared" si="237"/>
        <v/>
      </c>
      <c r="P595" s="50">
        <v>2.5000000000000001E-2</v>
      </c>
      <c r="Q595" s="54">
        <v>3.4153005464480874E-5</v>
      </c>
      <c r="R595" s="52">
        <v>10</v>
      </c>
    </row>
    <row r="596" spans="1:18" ht="24" customHeight="1">
      <c r="A596" s="57">
        <v>584</v>
      </c>
      <c r="B596" s="230"/>
      <c r="C596" s="217">
        <v>1234</v>
      </c>
      <c r="D596" s="137" t="s">
        <v>549</v>
      </c>
      <c r="E596" s="124"/>
      <c r="F596" s="157">
        <v>12</v>
      </c>
      <c r="G596" s="77" t="str">
        <f t="shared" si="236"/>
        <v/>
      </c>
      <c r="H596" s="102">
        <v>36</v>
      </c>
      <c r="I596" s="103" t="str">
        <f t="shared" si="238"/>
        <v/>
      </c>
      <c r="J596" s="104" t="s">
        <v>895</v>
      </c>
      <c r="K596" s="116">
        <f t="shared" si="231"/>
        <v>32</v>
      </c>
      <c r="L596" s="111">
        <v>40</v>
      </c>
      <c r="M596" s="99" t="str">
        <f t="shared" si="237"/>
        <v/>
      </c>
      <c r="P596" s="50">
        <v>2.5000000000000001E-2</v>
      </c>
      <c r="Q596" s="54">
        <v>3.4153005464480874E-5</v>
      </c>
      <c r="R596" s="52">
        <v>10</v>
      </c>
    </row>
    <row r="597" spans="1:18" ht="24" customHeight="1">
      <c r="A597" s="57">
        <v>585</v>
      </c>
      <c r="B597" s="230"/>
      <c r="C597" s="217">
        <v>1235</v>
      </c>
      <c r="D597" s="137" t="s">
        <v>550</v>
      </c>
      <c r="E597" s="124"/>
      <c r="F597" s="157">
        <v>12</v>
      </c>
      <c r="G597" s="77" t="str">
        <f t="shared" si="236"/>
        <v/>
      </c>
      <c r="H597" s="102">
        <v>36</v>
      </c>
      <c r="I597" s="103" t="str">
        <f t="shared" si="238"/>
        <v/>
      </c>
      <c r="J597" s="104" t="s">
        <v>895</v>
      </c>
      <c r="K597" s="116">
        <f t="shared" si="231"/>
        <v>32</v>
      </c>
      <c r="L597" s="111">
        <v>40</v>
      </c>
      <c r="M597" s="99" t="str">
        <f t="shared" si="237"/>
        <v/>
      </c>
      <c r="P597" s="50">
        <v>2.5000000000000001E-2</v>
      </c>
      <c r="Q597" s="54">
        <v>3.4153005464480874E-5</v>
      </c>
      <c r="R597" s="52">
        <v>10</v>
      </c>
    </row>
    <row r="598" spans="1:18" ht="24" customHeight="1">
      <c r="A598" s="57">
        <v>586</v>
      </c>
      <c r="B598" s="230"/>
      <c r="C598" s="217">
        <v>1250</v>
      </c>
      <c r="D598" s="137" t="s">
        <v>551</v>
      </c>
      <c r="E598" s="124"/>
      <c r="F598" s="157">
        <v>12</v>
      </c>
      <c r="G598" s="77" t="str">
        <f t="shared" si="236"/>
        <v/>
      </c>
      <c r="H598" s="102">
        <v>36</v>
      </c>
      <c r="I598" s="103" t="str">
        <f t="shared" si="238"/>
        <v/>
      </c>
      <c r="J598" s="104" t="s">
        <v>895</v>
      </c>
      <c r="K598" s="116">
        <f t="shared" si="231"/>
        <v>32</v>
      </c>
      <c r="L598" s="111">
        <v>40</v>
      </c>
      <c r="M598" s="99" t="str">
        <f t="shared" si="237"/>
        <v/>
      </c>
      <c r="P598" s="50">
        <v>2.5000000000000001E-2</v>
      </c>
      <c r="Q598" s="54">
        <v>3.4153005464480874E-5</v>
      </c>
      <c r="R598" s="52">
        <v>10</v>
      </c>
    </row>
    <row r="599" spans="1:18" ht="24" customHeight="1">
      <c r="A599" s="57">
        <v>587</v>
      </c>
      <c r="B599" s="230"/>
      <c r="C599" s="217">
        <v>1258</v>
      </c>
      <c r="D599" s="137" t="s">
        <v>552</v>
      </c>
      <c r="E599" s="124"/>
      <c r="F599" s="157">
        <v>12</v>
      </c>
      <c r="G599" s="77" t="str">
        <f t="shared" si="236"/>
        <v/>
      </c>
      <c r="H599" s="102">
        <v>36</v>
      </c>
      <c r="I599" s="103" t="str">
        <f t="shared" si="238"/>
        <v/>
      </c>
      <c r="J599" s="104" t="s">
        <v>895</v>
      </c>
      <c r="K599" s="116">
        <f t="shared" si="231"/>
        <v>32</v>
      </c>
      <c r="L599" s="111">
        <v>40</v>
      </c>
      <c r="M599" s="99" t="str">
        <f t="shared" si="237"/>
        <v/>
      </c>
      <c r="P599" s="50">
        <v>2.5000000000000001E-2</v>
      </c>
      <c r="Q599" s="54">
        <v>3.4153005464480874E-5</v>
      </c>
      <c r="R599" s="52">
        <v>10</v>
      </c>
    </row>
    <row r="600" spans="1:18" ht="24" customHeight="1">
      <c r="A600" s="57">
        <v>588</v>
      </c>
      <c r="B600" s="230"/>
      <c r="C600" s="217">
        <v>1359</v>
      </c>
      <c r="D600" s="137" t="s">
        <v>553</v>
      </c>
      <c r="E600" s="124"/>
      <c r="F600" s="157">
        <v>12</v>
      </c>
      <c r="G600" s="77" t="str">
        <f t="shared" si="236"/>
        <v/>
      </c>
      <c r="H600" s="102">
        <v>36</v>
      </c>
      <c r="I600" s="103" t="str">
        <f t="shared" si="238"/>
        <v/>
      </c>
      <c r="J600" s="104" t="s">
        <v>895</v>
      </c>
      <c r="K600" s="116">
        <f t="shared" si="231"/>
        <v>32</v>
      </c>
      <c r="L600" s="111">
        <v>40</v>
      </c>
      <c r="M600" s="99" t="str">
        <f t="shared" si="237"/>
        <v/>
      </c>
      <c r="P600" s="50">
        <v>2.5000000000000001E-2</v>
      </c>
      <c r="Q600" s="54">
        <v>3.4153005464480874E-5</v>
      </c>
      <c r="R600" s="52">
        <v>10</v>
      </c>
    </row>
    <row r="601" spans="1:18" ht="24" customHeight="1">
      <c r="A601" s="57">
        <v>589</v>
      </c>
      <c r="B601" s="230"/>
      <c r="C601" s="217">
        <v>1363</v>
      </c>
      <c r="D601" s="137" t="s">
        <v>554</v>
      </c>
      <c r="E601" s="124"/>
      <c r="F601" s="157">
        <v>12</v>
      </c>
      <c r="G601" s="77" t="str">
        <f t="shared" si="236"/>
        <v/>
      </c>
      <c r="H601" s="102">
        <v>36</v>
      </c>
      <c r="I601" s="103" t="str">
        <f t="shared" si="238"/>
        <v/>
      </c>
      <c r="J601" s="104" t="s">
        <v>895</v>
      </c>
      <c r="K601" s="116">
        <f t="shared" si="231"/>
        <v>32</v>
      </c>
      <c r="L601" s="111">
        <v>40</v>
      </c>
      <c r="M601" s="99" t="str">
        <f t="shared" si="237"/>
        <v/>
      </c>
      <c r="P601" s="50">
        <v>2.5000000000000001E-2</v>
      </c>
      <c r="Q601" s="54">
        <v>3.4153005464480874E-5</v>
      </c>
      <c r="R601" s="52">
        <v>10</v>
      </c>
    </row>
    <row r="602" spans="1:18" ht="24" customHeight="1">
      <c r="A602" s="57">
        <v>590</v>
      </c>
      <c r="B602" s="230"/>
      <c r="C602" s="217">
        <v>1238</v>
      </c>
      <c r="D602" s="137" t="s">
        <v>555</v>
      </c>
      <c r="E602" s="124"/>
      <c r="F602" s="157">
        <v>12</v>
      </c>
      <c r="G602" s="77" t="str">
        <f t="shared" si="236"/>
        <v/>
      </c>
      <c r="H602" s="102">
        <v>36</v>
      </c>
      <c r="I602" s="103" t="str">
        <f t="shared" si="238"/>
        <v/>
      </c>
      <c r="J602" s="104" t="s">
        <v>895</v>
      </c>
      <c r="K602" s="116">
        <f t="shared" si="231"/>
        <v>32</v>
      </c>
      <c r="L602" s="111">
        <v>40</v>
      </c>
      <c r="M602" s="99" t="str">
        <f t="shared" si="237"/>
        <v/>
      </c>
      <c r="P602" s="50">
        <v>2.5000000000000001E-2</v>
      </c>
      <c r="Q602" s="54">
        <v>3.4153005464480874E-5</v>
      </c>
      <c r="R602" s="52">
        <v>10</v>
      </c>
    </row>
    <row r="603" spans="1:18" ht="24" customHeight="1">
      <c r="A603" s="57">
        <v>591</v>
      </c>
      <c r="B603" s="230"/>
      <c r="C603" s="217">
        <v>1246</v>
      </c>
      <c r="D603" s="137" t="s">
        <v>556</v>
      </c>
      <c r="E603" s="124"/>
      <c r="F603" s="157">
        <v>12</v>
      </c>
      <c r="G603" s="77" t="str">
        <f t="shared" si="236"/>
        <v/>
      </c>
      <c r="H603" s="102">
        <v>36</v>
      </c>
      <c r="I603" s="103" t="str">
        <f t="shared" si="238"/>
        <v/>
      </c>
      <c r="J603" s="104" t="s">
        <v>895</v>
      </c>
      <c r="K603" s="116">
        <f t="shared" si="231"/>
        <v>32</v>
      </c>
      <c r="L603" s="111">
        <v>40</v>
      </c>
      <c r="M603" s="99" t="str">
        <f t="shared" si="237"/>
        <v/>
      </c>
      <c r="P603" s="50">
        <v>2.5000000000000001E-2</v>
      </c>
      <c r="Q603" s="54">
        <v>3.4153005464480874E-5</v>
      </c>
      <c r="R603" s="52">
        <v>10</v>
      </c>
    </row>
    <row r="604" spans="1:18" ht="24" customHeight="1">
      <c r="A604" s="57">
        <v>592</v>
      </c>
      <c r="B604" s="230"/>
      <c r="C604" s="217">
        <v>1248</v>
      </c>
      <c r="D604" s="137" t="s">
        <v>557</v>
      </c>
      <c r="E604" s="124"/>
      <c r="F604" s="157">
        <v>12</v>
      </c>
      <c r="G604" s="77" t="str">
        <f t="shared" si="236"/>
        <v/>
      </c>
      <c r="H604" s="102">
        <v>36</v>
      </c>
      <c r="I604" s="103" t="str">
        <f t="shared" si="238"/>
        <v/>
      </c>
      <c r="J604" s="104" t="s">
        <v>895</v>
      </c>
      <c r="K604" s="116">
        <f t="shared" si="231"/>
        <v>32</v>
      </c>
      <c r="L604" s="111">
        <v>40</v>
      </c>
      <c r="M604" s="99" t="str">
        <f t="shared" si="237"/>
        <v/>
      </c>
      <c r="P604" s="50">
        <v>2.5000000000000001E-2</v>
      </c>
      <c r="Q604" s="54">
        <v>3.4153005464480874E-5</v>
      </c>
      <c r="R604" s="52">
        <v>10</v>
      </c>
    </row>
    <row r="605" spans="1:18" ht="24" customHeight="1">
      <c r="A605" s="57">
        <v>593</v>
      </c>
      <c r="B605" s="230"/>
      <c r="C605" s="217">
        <v>1249</v>
      </c>
      <c r="D605" s="137" t="s">
        <v>558</v>
      </c>
      <c r="E605" s="124"/>
      <c r="F605" s="157">
        <v>12</v>
      </c>
      <c r="G605" s="77" t="str">
        <f t="shared" si="236"/>
        <v/>
      </c>
      <c r="H605" s="102">
        <v>36</v>
      </c>
      <c r="I605" s="103" t="str">
        <f t="shared" si="238"/>
        <v/>
      </c>
      <c r="J605" s="104" t="s">
        <v>895</v>
      </c>
      <c r="K605" s="116">
        <f t="shared" si="231"/>
        <v>32</v>
      </c>
      <c r="L605" s="111">
        <v>40</v>
      </c>
      <c r="M605" s="99" t="str">
        <f t="shared" si="237"/>
        <v/>
      </c>
      <c r="P605" s="50">
        <v>2.5000000000000001E-2</v>
      </c>
      <c r="Q605" s="54">
        <v>3.4153005464480874E-5</v>
      </c>
      <c r="R605" s="52">
        <v>10</v>
      </c>
    </row>
    <row r="606" spans="1:18" ht="24" customHeight="1">
      <c r="A606" s="57">
        <v>594</v>
      </c>
      <c r="B606" s="230"/>
      <c r="C606" s="217">
        <v>1265</v>
      </c>
      <c r="D606" s="137" t="s">
        <v>559</v>
      </c>
      <c r="E606" s="124"/>
      <c r="F606" s="157">
        <v>12</v>
      </c>
      <c r="G606" s="77" t="str">
        <f t="shared" si="236"/>
        <v/>
      </c>
      <c r="H606" s="102">
        <v>36</v>
      </c>
      <c r="I606" s="103" t="str">
        <f t="shared" si="238"/>
        <v/>
      </c>
      <c r="J606" s="104" t="s">
        <v>895</v>
      </c>
      <c r="K606" s="116">
        <f t="shared" si="231"/>
        <v>32</v>
      </c>
      <c r="L606" s="111">
        <v>40</v>
      </c>
      <c r="M606" s="99" t="str">
        <f t="shared" si="237"/>
        <v/>
      </c>
      <c r="P606" s="50">
        <v>2.5000000000000001E-2</v>
      </c>
      <c r="Q606" s="54">
        <v>3.4153005464480874E-5</v>
      </c>
      <c r="R606" s="52">
        <v>10</v>
      </c>
    </row>
    <row r="607" spans="1:18" ht="24" customHeight="1">
      <c r="A607" s="57">
        <v>595</v>
      </c>
      <c r="B607" s="230"/>
      <c r="C607" s="217">
        <v>1266</v>
      </c>
      <c r="D607" s="137" t="s">
        <v>560</v>
      </c>
      <c r="E607" s="124"/>
      <c r="F607" s="157">
        <v>12</v>
      </c>
      <c r="G607" s="77" t="str">
        <f t="shared" si="236"/>
        <v/>
      </c>
      <c r="H607" s="102">
        <v>36</v>
      </c>
      <c r="I607" s="103" t="str">
        <f t="shared" si="238"/>
        <v/>
      </c>
      <c r="J607" s="104" t="s">
        <v>895</v>
      </c>
      <c r="K607" s="116">
        <f t="shared" si="231"/>
        <v>32</v>
      </c>
      <c r="L607" s="111">
        <v>40</v>
      </c>
      <c r="M607" s="99" t="str">
        <f t="shared" si="237"/>
        <v/>
      </c>
      <c r="P607" s="50">
        <v>2.5000000000000001E-2</v>
      </c>
      <c r="Q607" s="54">
        <v>3.4153005464480874E-5</v>
      </c>
      <c r="R607" s="52">
        <v>10</v>
      </c>
    </row>
    <row r="608" spans="1:18" ht="24" customHeight="1">
      <c r="A608" s="57">
        <v>596</v>
      </c>
      <c r="B608" s="230"/>
      <c r="C608" s="217">
        <v>1263</v>
      </c>
      <c r="D608" s="137" t="s">
        <v>561</v>
      </c>
      <c r="E608" s="124"/>
      <c r="F608" s="157">
        <v>12</v>
      </c>
      <c r="G608" s="77" t="str">
        <f t="shared" si="236"/>
        <v/>
      </c>
      <c r="H608" s="102">
        <v>36</v>
      </c>
      <c r="I608" s="103" t="str">
        <f t="shared" si="238"/>
        <v/>
      </c>
      <c r="J608" s="104" t="s">
        <v>895</v>
      </c>
      <c r="K608" s="116">
        <f t="shared" si="231"/>
        <v>32</v>
      </c>
      <c r="L608" s="111">
        <v>40</v>
      </c>
      <c r="M608" s="99" t="str">
        <f t="shared" si="237"/>
        <v/>
      </c>
      <c r="P608" s="50">
        <v>2.5000000000000001E-2</v>
      </c>
      <c r="Q608" s="54">
        <v>3.4153005464480874E-5</v>
      </c>
      <c r="R608" s="52">
        <v>10</v>
      </c>
    </row>
    <row r="609" spans="1:18" ht="24" customHeight="1">
      <c r="A609" s="57">
        <v>597</v>
      </c>
      <c r="B609" s="230"/>
      <c r="C609" s="217">
        <v>1264</v>
      </c>
      <c r="D609" s="137" t="s">
        <v>562</v>
      </c>
      <c r="E609" s="124"/>
      <c r="F609" s="157">
        <v>12</v>
      </c>
      <c r="G609" s="77" t="str">
        <f t="shared" si="236"/>
        <v/>
      </c>
      <c r="H609" s="102">
        <v>36</v>
      </c>
      <c r="I609" s="103" t="str">
        <f t="shared" si="238"/>
        <v/>
      </c>
      <c r="J609" s="104" t="s">
        <v>895</v>
      </c>
      <c r="K609" s="116">
        <f t="shared" si="231"/>
        <v>32</v>
      </c>
      <c r="L609" s="111">
        <v>40</v>
      </c>
      <c r="M609" s="99" t="str">
        <f t="shared" si="237"/>
        <v/>
      </c>
      <c r="P609" s="50">
        <v>2.5000000000000001E-2</v>
      </c>
      <c r="Q609" s="54">
        <v>3.4153005464480874E-5</v>
      </c>
      <c r="R609" s="52">
        <v>10</v>
      </c>
    </row>
    <row r="610" spans="1:18" ht="24" customHeight="1">
      <c r="A610" s="57">
        <v>598</v>
      </c>
      <c r="B610" s="230"/>
      <c r="C610" s="217">
        <v>1383</v>
      </c>
      <c r="D610" s="137" t="s">
        <v>201</v>
      </c>
      <c r="E610" s="124"/>
      <c r="F610" s="157">
        <v>12</v>
      </c>
      <c r="G610" s="77" t="str">
        <f t="shared" si="236"/>
        <v/>
      </c>
      <c r="H610" s="102">
        <v>36</v>
      </c>
      <c r="I610" s="103" t="str">
        <f t="shared" si="238"/>
        <v/>
      </c>
      <c r="J610" s="104" t="s">
        <v>895</v>
      </c>
      <c r="K610" s="116">
        <f t="shared" si="231"/>
        <v>32</v>
      </c>
      <c r="L610" s="111">
        <v>40</v>
      </c>
      <c r="M610" s="99" t="str">
        <f t="shared" si="237"/>
        <v/>
      </c>
      <c r="P610" s="50">
        <v>2.5000000000000001E-2</v>
      </c>
      <c r="Q610" s="54">
        <v>3.4153005464480874E-5</v>
      </c>
      <c r="R610" s="52">
        <v>10</v>
      </c>
    </row>
    <row r="611" spans="1:18" ht="24" customHeight="1" thickBot="1">
      <c r="A611" s="57">
        <v>599</v>
      </c>
      <c r="B611" s="231"/>
      <c r="C611" s="217">
        <v>1387</v>
      </c>
      <c r="D611" s="137" t="s">
        <v>202</v>
      </c>
      <c r="E611" s="124"/>
      <c r="F611" s="157">
        <v>12</v>
      </c>
      <c r="G611" s="77" t="str">
        <f t="shared" si="236"/>
        <v/>
      </c>
      <c r="H611" s="102">
        <v>36</v>
      </c>
      <c r="I611" s="103" t="str">
        <f t="shared" si="238"/>
        <v/>
      </c>
      <c r="J611" s="104" t="s">
        <v>895</v>
      </c>
      <c r="K611" s="116">
        <f t="shared" ref="K611:K684" si="259">L611*(1+K$9)</f>
        <v>32</v>
      </c>
      <c r="L611" s="111">
        <v>40</v>
      </c>
      <c r="M611" s="99" t="str">
        <f t="shared" si="237"/>
        <v/>
      </c>
      <c r="P611" s="50">
        <v>2.5000000000000001E-2</v>
      </c>
      <c r="Q611" s="54">
        <v>3.4153005464480874E-5</v>
      </c>
      <c r="R611" s="52">
        <v>10</v>
      </c>
    </row>
    <row r="612" spans="1:18" ht="24" customHeight="1">
      <c r="A612" s="57">
        <v>600</v>
      </c>
      <c r="B612" s="58"/>
      <c r="C612" s="217">
        <v>900</v>
      </c>
      <c r="D612" s="233" t="s">
        <v>203</v>
      </c>
      <c r="E612" s="124"/>
      <c r="F612" s="157">
        <v>6</v>
      </c>
      <c r="G612" s="77" t="str">
        <f t="shared" ref="G612:G685" si="260">IF(E612="","",E612*F612)</f>
        <v/>
      </c>
      <c r="H612" s="102">
        <v>15</v>
      </c>
      <c r="I612" s="103" t="str">
        <f t="shared" si="238"/>
        <v/>
      </c>
      <c r="J612" s="104" t="s">
        <v>895</v>
      </c>
      <c r="K612" s="116">
        <f t="shared" si="259"/>
        <v>68</v>
      </c>
      <c r="L612" s="111">
        <v>85</v>
      </c>
      <c r="M612" s="99" t="str">
        <f t="shared" si="237"/>
        <v/>
      </c>
      <c r="P612" s="50">
        <v>0.1</v>
      </c>
      <c r="Q612" s="54">
        <v>2.7777777777777778E-4</v>
      </c>
      <c r="R612" s="52">
        <v>10</v>
      </c>
    </row>
    <row r="613" spans="1:18" ht="24" customHeight="1">
      <c r="A613" s="57">
        <v>601</v>
      </c>
      <c r="B613" s="58"/>
      <c r="C613" s="217">
        <v>628</v>
      </c>
      <c r="D613" s="150" t="s">
        <v>563</v>
      </c>
      <c r="E613" s="124"/>
      <c r="F613" s="157">
        <v>6</v>
      </c>
      <c r="G613" s="77" t="str">
        <f t="shared" si="260"/>
        <v/>
      </c>
      <c r="H613" s="102">
        <v>15</v>
      </c>
      <c r="I613" s="103" t="str">
        <f t="shared" si="238"/>
        <v/>
      </c>
      <c r="J613" s="104" t="s">
        <v>895</v>
      </c>
      <c r="K613" s="116">
        <f t="shared" si="259"/>
        <v>68</v>
      </c>
      <c r="L613" s="111">
        <v>85</v>
      </c>
      <c r="M613" s="99" t="str">
        <f t="shared" si="237"/>
        <v/>
      </c>
      <c r="P613" s="50">
        <v>7.0000000000000007E-2</v>
      </c>
      <c r="Q613" s="54">
        <v>2.7777777777777778E-4</v>
      </c>
      <c r="R613" s="52">
        <v>10</v>
      </c>
    </row>
    <row r="614" spans="1:18" ht="24" customHeight="1">
      <c r="A614" s="57">
        <v>602</v>
      </c>
      <c r="B614" s="58"/>
      <c r="C614" s="217">
        <v>804</v>
      </c>
      <c r="D614" s="150" t="s">
        <v>564</v>
      </c>
      <c r="E614" s="124"/>
      <c r="F614" s="157">
        <v>6</v>
      </c>
      <c r="G614" s="77" t="str">
        <f t="shared" si="260"/>
        <v/>
      </c>
      <c r="H614" s="102">
        <v>15</v>
      </c>
      <c r="I614" s="103" t="str">
        <f t="shared" si="238"/>
        <v/>
      </c>
      <c r="J614" s="104" t="s">
        <v>895</v>
      </c>
      <c r="K614" s="116">
        <f t="shared" si="259"/>
        <v>68</v>
      </c>
      <c r="L614" s="111">
        <v>85</v>
      </c>
      <c r="M614" s="99" t="str">
        <f t="shared" ref="M614:M687" si="261">IF(E614="","",G614*K614)</f>
        <v/>
      </c>
      <c r="P614" s="50">
        <v>0.1</v>
      </c>
      <c r="Q614" s="54">
        <v>2.7777777777777778E-4</v>
      </c>
      <c r="R614" s="52">
        <v>10</v>
      </c>
    </row>
    <row r="615" spans="1:18" ht="24" customHeight="1">
      <c r="A615" s="57">
        <v>603</v>
      </c>
      <c r="B615" s="58"/>
      <c r="C615" s="217">
        <v>1050</v>
      </c>
      <c r="D615" s="150" t="s">
        <v>565</v>
      </c>
      <c r="E615" s="124"/>
      <c r="F615" s="157">
        <v>6</v>
      </c>
      <c r="G615" s="77" t="str">
        <f t="shared" si="260"/>
        <v/>
      </c>
      <c r="H615" s="102">
        <v>15</v>
      </c>
      <c r="I615" s="103" t="str">
        <f t="shared" si="238"/>
        <v/>
      </c>
      <c r="J615" s="104" t="s">
        <v>895</v>
      </c>
      <c r="K615" s="116">
        <f t="shared" si="259"/>
        <v>68</v>
      </c>
      <c r="L615" s="111">
        <v>85</v>
      </c>
      <c r="M615" s="99" t="str">
        <f t="shared" si="261"/>
        <v/>
      </c>
      <c r="P615" s="50">
        <v>0.1</v>
      </c>
      <c r="Q615" s="54">
        <v>2.7777777777777778E-4</v>
      </c>
      <c r="R615" s="52">
        <v>10</v>
      </c>
    </row>
    <row r="616" spans="1:18" ht="24" customHeight="1">
      <c r="A616" s="57">
        <v>604</v>
      </c>
      <c r="B616" s="58"/>
      <c r="C616" s="217">
        <v>1051</v>
      </c>
      <c r="D616" s="150" t="s">
        <v>566</v>
      </c>
      <c r="E616" s="124"/>
      <c r="F616" s="157">
        <v>6</v>
      </c>
      <c r="G616" s="77" t="str">
        <f t="shared" si="260"/>
        <v/>
      </c>
      <c r="H616" s="102">
        <v>15</v>
      </c>
      <c r="I616" s="103" t="str">
        <f t="shared" si="238"/>
        <v/>
      </c>
      <c r="J616" s="104" t="s">
        <v>895</v>
      </c>
      <c r="K616" s="116">
        <f t="shared" si="259"/>
        <v>68</v>
      </c>
      <c r="L616" s="111">
        <v>85</v>
      </c>
      <c r="M616" s="99" t="str">
        <f t="shared" si="261"/>
        <v/>
      </c>
      <c r="P616" s="50">
        <v>0.1</v>
      </c>
      <c r="Q616" s="54">
        <v>2.7777777777777778E-4</v>
      </c>
      <c r="R616" s="52">
        <v>10</v>
      </c>
    </row>
    <row r="617" spans="1:18" ht="24" customHeight="1">
      <c r="A617" s="57">
        <v>605</v>
      </c>
      <c r="B617" s="58"/>
      <c r="C617" s="217">
        <v>1020</v>
      </c>
      <c r="D617" s="150" t="s">
        <v>567</v>
      </c>
      <c r="E617" s="124"/>
      <c r="F617" s="157">
        <v>6</v>
      </c>
      <c r="G617" s="77" t="str">
        <f t="shared" si="260"/>
        <v/>
      </c>
      <c r="H617" s="102">
        <v>15</v>
      </c>
      <c r="I617" s="103" t="str">
        <f t="shared" si="238"/>
        <v/>
      </c>
      <c r="J617" s="104" t="s">
        <v>895</v>
      </c>
      <c r="K617" s="116">
        <f t="shared" si="259"/>
        <v>68</v>
      </c>
      <c r="L617" s="111">
        <v>85</v>
      </c>
      <c r="M617" s="99" t="str">
        <f t="shared" si="261"/>
        <v/>
      </c>
      <c r="P617" s="50">
        <v>0.1</v>
      </c>
      <c r="Q617" s="54">
        <v>2.7777777777777778E-4</v>
      </c>
      <c r="R617" s="52">
        <v>10</v>
      </c>
    </row>
    <row r="618" spans="1:18" ht="24" customHeight="1">
      <c r="A618" s="57">
        <v>606</v>
      </c>
      <c r="B618" s="58"/>
      <c r="C618" s="217">
        <v>1205</v>
      </c>
      <c r="D618" s="150" t="s">
        <v>852</v>
      </c>
      <c r="E618" s="124"/>
      <c r="F618" s="157">
        <v>6</v>
      </c>
      <c r="G618" s="77" t="str">
        <f t="shared" si="260"/>
        <v/>
      </c>
      <c r="H618" s="102">
        <v>15</v>
      </c>
      <c r="I618" s="103" t="str">
        <f t="shared" si="238"/>
        <v/>
      </c>
      <c r="J618" s="104" t="s">
        <v>895</v>
      </c>
      <c r="K618" s="116">
        <f t="shared" si="259"/>
        <v>68</v>
      </c>
      <c r="L618" s="111">
        <v>85</v>
      </c>
      <c r="M618" s="99" t="str">
        <f t="shared" si="261"/>
        <v/>
      </c>
      <c r="P618" s="50">
        <v>7.0000000000000007E-2</v>
      </c>
      <c r="Q618" s="54">
        <v>2.7777777777777778E-4</v>
      </c>
      <c r="R618" s="52">
        <v>10</v>
      </c>
    </row>
    <row r="619" spans="1:18" ht="24" customHeight="1">
      <c r="A619" s="57">
        <v>607</v>
      </c>
      <c r="B619" s="58"/>
      <c r="C619" s="217">
        <v>1532</v>
      </c>
      <c r="D619" s="150" t="s">
        <v>853</v>
      </c>
      <c r="E619" s="124"/>
      <c r="F619" s="157">
        <v>6</v>
      </c>
      <c r="G619" s="77" t="str">
        <f t="shared" si="260"/>
        <v/>
      </c>
      <c r="H619" s="102">
        <v>15</v>
      </c>
      <c r="I619" s="103" t="str">
        <f t="shared" si="238"/>
        <v/>
      </c>
      <c r="J619" s="104" t="s">
        <v>895</v>
      </c>
      <c r="K619" s="116">
        <f t="shared" si="259"/>
        <v>68</v>
      </c>
      <c r="L619" s="111">
        <v>85</v>
      </c>
      <c r="M619" s="99" t="str">
        <f t="shared" si="261"/>
        <v/>
      </c>
      <c r="P619" s="50">
        <v>0.1</v>
      </c>
      <c r="Q619" s="54">
        <v>2.7777777777777778E-4</v>
      </c>
      <c r="R619" s="52">
        <v>10</v>
      </c>
    </row>
    <row r="620" spans="1:18" ht="24" customHeight="1">
      <c r="A620" s="57">
        <v>608</v>
      </c>
      <c r="B620" s="58"/>
      <c r="C620" s="217">
        <v>1206</v>
      </c>
      <c r="D620" s="150" t="s">
        <v>854</v>
      </c>
      <c r="E620" s="124"/>
      <c r="F620" s="157">
        <v>6</v>
      </c>
      <c r="G620" s="77" t="str">
        <f t="shared" si="260"/>
        <v/>
      </c>
      <c r="H620" s="102">
        <v>15</v>
      </c>
      <c r="I620" s="103" t="str">
        <f t="shared" si="238"/>
        <v/>
      </c>
      <c r="J620" s="104" t="s">
        <v>895</v>
      </c>
      <c r="K620" s="116">
        <f t="shared" si="259"/>
        <v>68</v>
      </c>
      <c r="L620" s="111">
        <v>85</v>
      </c>
      <c r="M620" s="99" t="str">
        <f t="shared" si="261"/>
        <v/>
      </c>
      <c r="P620" s="50">
        <v>0.1</v>
      </c>
      <c r="Q620" s="54">
        <v>2.7777777777777778E-4</v>
      </c>
      <c r="R620" s="52">
        <v>10</v>
      </c>
    </row>
    <row r="621" spans="1:18" ht="24" customHeight="1">
      <c r="A621" s="57">
        <v>609</v>
      </c>
      <c r="B621" s="58"/>
      <c r="C621" s="217">
        <v>1210</v>
      </c>
      <c r="D621" s="150" t="s">
        <v>990</v>
      </c>
      <c r="E621" s="124"/>
      <c r="F621" s="157">
        <v>6</v>
      </c>
      <c r="G621" s="77" t="str">
        <f t="shared" ref="G621" si="262">IF(E621="","",E621*F621)</f>
        <v/>
      </c>
      <c r="H621" s="102">
        <v>15</v>
      </c>
      <c r="I621" s="103" t="str">
        <f t="shared" ref="I621" si="263">IF(E621="","",E621/H621)</f>
        <v/>
      </c>
      <c r="J621" s="104" t="s">
        <v>895</v>
      </c>
      <c r="K621" s="116">
        <f t="shared" ref="K621" si="264">L621*(1+K$9)</f>
        <v>68</v>
      </c>
      <c r="L621" s="111">
        <v>85</v>
      </c>
      <c r="M621" s="99" t="str">
        <f t="shared" ref="M621" si="265">IF(E621="","",G621*K621)</f>
        <v/>
      </c>
      <c r="P621" s="50">
        <v>0.1</v>
      </c>
      <c r="Q621" s="54">
        <v>2.7777777777777778E-4</v>
      </c>
      <c r="R621" s="52">
        <v>10</v>
      </c>
    </row>
    <row r="622" spans="1:18" ht="24" customHeight="1">
      <c r="A622" s="57">
        <v>610</v>
      </c>
      <c r="B622" s="58"/>
      <c r="C622" s="217">
        <v>1207</v>
      </c>
      <c r="D622" s="150" t="s">
        <v>855</v>
      </c>
      <c r="E622" s="124"/>
      <c r="F622" s="157">
        <v>6</v>
      </c>
      <c r="G622" s="77" t="str">
        <f t="shared" si="260"/>
        <v/>
      </c>
      <c r="H622" s="102">
        <v>15</v>
      </c>
      <c r="I622" s="103" t="str">
        <f t="shared" si="238"/>
        <v/>
      </c>
      <c r="J622" s="104" t="s">
        <v>895</v>
      </c>
      <c r="K622" s="116">
        <f t="shared" si="259"/>
        <v>68</v>
      </c>
      <c r="L622" s="111">
        <v>85</v>
      </c>
      <c r="M622" s="99" t="str">
        <f t="shared" si="261"/>
        <v/>
      </c>
      <c r="P622" s="50">
        <v>0.1</v>
      </c>
      <c r="Q622" s="54">
        <v>2.7777777777777778E-4</v>
      </c>
      <c r="R622" s="52">
        <v>10</v>
      </c>
    </row>
    <row r="623" spans="1:18" ht="24" customHeight="1">
      <c r="A623" s="57">
        <v>611</v>
      </c>
      <c r="B623" s="58"/>
      <c r="C623" s="217">
        <v>640</v>
      </c>
      <c r="D623" s="150" t="s">
        <v>856</v>
      </c>
      <c r="E623" s="124"/>
      <c r="F623" s="157">
        <v>6</v>
      </c>
      <c r="G623" s="77" t="str">
        <f t="shared" si="260"/>
        <v/>
      </c>
      <c r="H623" s="102">
        <v>15</v>
      </c>
      <c r="I623" s="103" t="str">
        <f t="shared" si="238"/>
        <v/>
      </c>
      <c r="J623" s="104" t="s">
        <v>895</v>
      </c>
      <c r="K623" s="116">
        <f t="shared" si="259"/>
        <v>68</v>
      </c>
      <c r="L623" s="111">
        <v>85</v>
      </c>
      <c r="M623" s="99" t="str">
        <f t="shared" si="261"/>
        <v/>
      </c>
      <c r="P623" s="50">
        <v>7.0000000000000007E-2</v>
      </c>
      <c r="Q623" s="54">
        <v>2.7777777777777778E-4</v>
      </c>
      <c r="R623" s="52">
        <v>10</v>
      </c>
    </row>
    <row r="624" spans="1:18" ht="24" customHeight="1">
      <c r="A624" s="57">
        <v>612</v>
      </c>
      <c r="B624" s="58"/>
      <c r="C624" s="217">
        <v>867</v>
      </c>
      <c r="D624" s="150" t="s">
        <v>857</v>
      </c>
      <c r="E624" s="124"/>
      <c r="F624" s="157">
        <v>6</v>
      </c>
      <c r="G624" s="77" t="str">
        <f t="shared" si="260"/>
        <v/>
      </c>
      <c r="H624" s="102">
        <v>15</v>
      </c>
      <c r="I624" s="103" t="str">
        <f t="shared" si="238"/>
        <v/>
      </c>
      <c r="J624" s="104" t="s">
        <v>895</v>
      </c>
      <c r="K624" s="116">
        <f t="shared" si="259"/>
        <v>68</v>
      </c>
      <c r="L624" s="111">
        <v>85</v>
      </c>
      <c r="M624" s="99" t="str">
        <f t="shared" si="261"/>
        <v/>
      </c>
      <c r="P624" s="50">
        <v>0.1</v>
      </c>
      <c r="Q624" s="54">
        <v>2.7777777777777778E-4</v>
      </c>
      <c r="R624" s="52">
        <v>10</v>
      </c>
    </row>
    <row r="625" spans="1:18" ht="24" customHeight="1">
      <c r="A625" s="57">
        <v>613</v>
      </c>
      <c r="B625" s="58"/>
      <c r="C625" s="217">
        <v>1000</v>
      </c>
      <c r="D625" s="150" t="s">
        <v>858</v>
      </c>
      <c r="E625" s="124"/>
      <c r="F625" s="157">
        <v>6</v>
      </c>
      <c r="G625" s="77" t="str">
        <f t="shared" si="260"/>
        <v/>
      </c>
      <c r="H625" s="102">
        <v>15</v>
      </c>
      <c r="I625" s="103" t="str">
        <f t="shared" si="238"/>
        <v/>
      </c>
      <c r="J625" s="104" t="s">
        <v>895</v>
      </c>
      <c r="K625" s="116">
        <f t="shared" si="259"/>
        <v>68</v>
      </c>
      <c r="L625" s="111">
        <v>85</v>
      </c>
      <c r="M625" s="99" t="str">
        <f t="shared" si="261"/>
        <v/>
      </c>
      <c r="P625" s="50">
        <v>0.1</v>
      </c>
      <c r="Q625" s="54">
        <v>2.7777777777777778E-4</v>
      </c>
      <c r="R625" s="52">
        <v>10</v>
      </c>
    </row>
    <row r="626" spans="1:18" ht="24" customHeight="1">
      <c r="A626" s="57">
        <v>614</v>
      </c>
      <c r="B626" s="58"/>
      <c r="C626" s="217">
        <v>1093</v>
      </c>
      <c r="D626" s="150" t="s">
        <v>991</v>
      </c>
      <c r="E626" s="124"/>
      <c r="F626" s="157">
        <v>6</v>
      </c>
      <c r="G626" s="77" t="str">
        <f t="shared" ref="G626" si="266">IF(E626="","",E626*F626)</f>
        <v/>
      </c>
      <c r="H626" s="102">
        <v>15</v>
      </c>
      <c r="I626" s="103" t="str">
        <f t="shared" ref="I626" si="267">IF(E626="","",E626/H626)</f>
        <v/>
      </c>
      <c r="J626" s="104" t="s">
        <v>895</v>
      </c>
      <c r="K626" s="116">
        <f t="shared" ref="K626" si="268">L626*(1+K$9)</f>
        <v>68</v>
      </c>
      <c r="L626" s="111">
        <v>85</v>
      </c>
      <c r="M626" s="99" t="str">
        <f t="shared" ref="M626" si="269">IF(E626="","",G626*K626)</f>
        <v/>
      </c>
      <c r="P626" s="50">
        <v>0.1</v>
      </c>
      <c r="Q626" s="54">
        <v>2.7777777777777778E-4</v>
      </c>
      <c r="R626" s="52">
        <v>10</v>
      </c>
    </row>
    <row r="627" spans="1:18" ht="24" customHeight="1">
      <c r="A627" s="57">
        <v>615</v>
      </c>
      <c r="B627" s="58"/>
      <c r="C627" s="217">
        <v>1098</v>
      </c>
      <c r="D627" s="150" t="s">
        <v>859</v>
      </c>
      <c r="E627" s="124"/>
      <c r="F627" s="157">
        <v>6</v>
      </c>
      <c r="G627" s="77" t="str">
        <f t="shared" si="260"/>
        <v/>
      </c>
      <c r="H627" s="102">
        <v>15</v>
      </c>
      <c r="I627" s="103" t="str">
        <f t="shared" si="238"/>
        <v/>
      </c>
      <c r="J627" s="104" t="s">
        <v>895</v>
      </c>
      <c r="K627" s="116">
        <f t="shared" si="259"/>
        <v>68</v>
      </c>
      <c r="L627" s="111">
        <v>85</v>
      </c>
      <c r="M627" s="99" t="str">
        <f t="shared" si="261"/>
        <v/>
      </c>
      <c r="P627" s="50">
        <v>0.1</v>
      </c>
      <c r="Q627" s="54">
        <v>2.7777777777777778E-4</v>
      </c>
      <c r="R627" s="52">
        <v>10</v>
      </c>
    </row>
    <row r="628" spans="1:18" ht="24" customHeight="1">
      <c r="A628" s="57">
        <v>616</v>
      </c>
      <c r="B628" s="58"/>
      <c r="C628" s="217">
        <v>1306</v>
      </c>
      <c r="D628" s="150" t="s">
        <v>872</v>
      </c>
      <c r="E628" s="124"/>
      <c r="F628" s="157">
        <v>6</v>
      </c>
      <c r="G628" s="77" t="str">
        <f t="shared" si="260"/>
        <v/>
      </c>
      <c r="H628" s="102">
        <v>15</v>
      </c>
      <c r="I628" s="103" t="str">
        <f t="shared" si="238"/>
        <v/>
      </c>
      <c r="J628" s="104" t="s">
        <v>895</v>
      </c>
      <c r="K628" s="116">
        <f t="shared" si="259"/>
        <v>68</v>
      </c>
      <c r="L628" s="111">
        <v>85</v>
      </c>
      <c r="M628" s="99" t="str">
        <f t="shared" si="261"/>
        <v/>
      </c>
      <c r="P628" s="50">
        <v>7.0000000000000007E-2</v>
      </c>
      <c r="Q628" s="54">
        <v>2.7777777777777778E-4</v>
      </c>
      <c r="R628" s="52">
        <v>10</v>
      </c>
    </row>
    <row r="629" spans="1:18" ht="24" customHeight="1">
      <c r="A629" s="57">
        <v>617</v>
      </c>
      <c r="B629" s="58"/>
      <c r="C629" s="217">
        <v>1307</v>
      </c>
      <c r="D629" s="150" t="s">
        <v>873</v>
      </c>
      <c r="E629" s="124"/>
      <c r="F629" s="157">
        <v>6</v>
      </c>
      <c r="G629" s="77" t="str">
        <f t="shared" si="260"/>
        <v/>
      </c>
      <c r="H629" s="102">
        <v>15</v>
      </c>
      <c r="I629" s="103" t="str">
        <f t="shared" si="238"/>
        <v/>
      </c>
      <c r="J629" s="104" t="s">
        <v>895</v>
      </c>
      <c r="K629" s="116">
        <f t="shared" si="259"/>
        <v>68</v>
      </c>
      <c r="L629" s="111">
        <v>85</v>
      </c>
      <c r="M629" s="99" t="str">
        <f t="shared" si="261"/>
        <v/>
      </c>
      <c r="P629" s="50">
        <v>0.1</v>
      </c>
      <c r="Q629" s="54">
        <v>2.7777777777777778E-4</v>
      </c>
      <c r="R629" s="52">
        <v>10</v>
      </c>
    </row>
    <row r="630" spans="1:18" ht="24" customHeight="1">
      <c r="A630" s="57">
        <v>618</v>
      </c>
      <c r="B630" s="58"/>
      <c r="C630" s="217">
        <v>1308</v>
      </c>
      <c r="D630" s="150" t="s">
        <v>874</v>
      </c>
      <c r="E630" s="124"/>
      <c r="F630" s="157">
        <v>6</v>
      </c>
      <c r="G630" s="77" t="str">
        <f t="shared" si="260"/>
        <v/>
      </c>
      <c r="H630" s="102">
        <v>15</v>
      </c>
      <c r="I630" s="103" t="str">
        <f t="shared" si="238"/>
        <v/>
      </c>
      <c r="J630" s="104" t="s">
        <v>895</v>
      </c>
      <c r="K630" s="116">
        <f t="shared" si="259"/>
        <v>68</v>
      </c>
      <c r="L630" s="111">
        <v>85</v>
      </c>
      <c r="M630" s="99" t="str">
        <f t="shared" si="261"/>
        <v/>
      </c>
      <c r="P630" s="50">
        <v>0.1</v>
      </c>
      <c r="Q630" s="54">
        <v>2.7777777777777778E-4</v>
      </c>
      <c r="R630" s="52">
        <v>10</v>
      </c>
    </row>
    <row r="631" spans="1:18" ht="24" customHeight="1">
      <c r="A631" s="57">
        <v>619</v>
      </c>
      <c r="B631" s="58"/>
      <c r="C631" s="217">
        <v>1309</v>
      </c>
      <c r="D631" s="150" t="s">
        <v>1029</v>
      </c>
      <c r="E631" s="124"/>
      <c r="F631" s="157">
        <v>6</v>
      </c>
      <c r="G631" s="77" t="str">
        <f t="shared" ref="G631" si="270">IF(E631="","",E631*F631)</f>
        <v/>
      </c>
      <c r="H631" s="102">
        <v>15</v>
      </c>
      <c r="I631" s="103" t="str">
        <f t="shared" ref="I631" si="271">IF(E631="","",E631/H631)</f>
        <v/>
      </c>
      <c r="J631" s="104" t="s">
        <v>895</v>
      </c>
      <c r="K631" s="116">
        <f t="shared" ref="K631" si="272">L631*(1+K$9)</f>
        <v>68</v>
      </c>
      <c r="L631" s="111">
        <v>85</v>
      </c>
      <c r="M631" s="99" t="str">
        <f t="shared" ref="M631" si="273">IF(E631="","",G631*K631)</f>
        <v/>
      </c>
      <c r="P631" s="50">
        <v>0.1</v>
      </c>
      <c r="Q631" s="54">
        <v>2.7777777777777778E-4</v>
      </c>
      <c r="R631" s="52">
        <v>10</v>
      </c>
    </row>
    <row r="632" spans="1:18" ht="24" customHeight="1">
      <c r="A632" s="57">
        <v>620</v>
      </c>
      <c r="B632" s="58"/>
      <c r="C632" s="217">
        <v>1310</v>
      </c>
      <c r="D632" s="150" t="s">
        <v>875</v>
      </c>
      <c r="E632" s="124"/>
      <c r="F632" s="157">
        <v>6</v>
      </c>
      <c r="G632" s="77" t="str">
        <f t="shared" si="260"/>
        <v/>
      </c>
      <c r="H632" s="102">
        <v>15</v>
      </c>
      <c r="I632" s="103" t="str">
        <f t="shared" si="238"/>
        <v/>
      </c>
      <c r="J632" s="104" t="s">
        <v>895</v>
      </c>
      <c r="K632" s="116">
        <f t="shared" si="259"/>
        <v>68</v>
      </c>
      <c r="L632" s="111">
        <v>85</v>
      </c>
      <c r="M632" s="99" t="str">
        <f t="shared" si="261"/>
        <v/>
      </c>
      <c r="P632" s="50">
        <v>0.1</v>
      </c>
      <c r="Q632" s="54">
        <v>2.7777777777777778E-4</v>
      </c>
      <c r="R632" s="52">
        <v>10</v>
      </c>
    </row>
    <row r="633" spans="1:18" ht="24" customHeight="1">
      <c r="A633" s="57">
        <v>621</v>
      </c>
      <c r="B633" s="58"/>
      <c r="C633" s="217">
        <v>629</v>
      </c>
      <c r="D633" s="150" t="s">
        <v>568</v>
      </c>
      <c r="E633" s="124"/>
      <c r="F633" s="157">
        <v>6</v>
      </c>
      <c r="G633" s="77" t="str">
        <f t="shared" si="260"/>
        <v/>
      </c>
      <c r="H633" s="102">
        <v>15</v>
      </c>
      <c r="I633" s="103" t="str">
        <f t="shared" ref="I633:I703" si="274">IF(E633="","",E633/H633)</f>
        <v/>
      </c>
      <c r="J633" s="104" t="s">
        <v>895</v>
      </c>
      <c r="K633" s="116">
        <f t="shared" si="259"/>
        <v>68</v>
      </c>
      <c r="L633" s="111">
        <v>85</v>
      </c>
      <c r="M633" s="99" t="str">
        <f t="shared" si="261"/>
        <v/>
      </c>
      <c r="P633" s="50">
        <v>7.0000000000000007E-2</v>
      </c>
      <c r="Q633" s="54">
        <v>2.7777777777777778E-4</v>
      </c>
      <c r="R633" s="52">
        <v>10</v>
      </c>
    </row>
    <row r="634" spans="1:18" ht="24" customHeight="1">
      <c r="A634" s="57">
        <v>622</v>
      </c>
      <c r="B634" s="58"/>
      <c r="C634" s="217">
        <v>1082</v>
      </c>
      <c r="D634" s="150" t="s">
        <v>569</v>
      </c>
      <c r="E634" s="124"/>
      <c r="F634" s="157">
        <v>6</v>
      </c>
      <c r="G634" s="77" t="str">
        <f t="shared" si="260"/>
        <v/>
      </c>
      <c r="H634" s="102">
        <v>15</v>
      </c>
      <c r="I634" s="103" t="str">
        <f t="shared" si="274"/>
        <v/>
      </c>
      <c r="J634" s="104" t="s">
        <v>895</v>
      </c>
      <c r="K634" s="116">
        <f t="shared" si="259"/>
        <v>68</v>
      </c>
      <c r="L634" s="111">
        <v>85</v>
      </c>
      <c r="M634" s="99" t="str">
        <f t="shared" si="261"/>
        <v/>
      </c>
      <c r="P634" s="50">
        <v>0.1</v>
      </c>
      <c r="Q634" s="54">
        <v>2.7777777777777778E-4</v>
      </c>
      <c r="R634" s="52">
        <v>10</v>
      </c>
    </row>
    <row r="635" spans="1:18" ht="24" customHeight="1">
      <c r="A635" s="57">
        <v>623</v>
      </c>
      <c r="B635" s="58"/>
      <c r="C635" s="217">
        <v>901</v>
      </c>
      <c r="D635" s="150" t="s">
        <v>570</v>
      </c>
      <c r="E635" s="124"/>
      <c r="F635" s="157">
        <v>6</v>
      </c>
      <c r="G635" s="77" t="str">
        <f t="shared" si="260"/>
        <v/>
      </c>
      <c r="H635" s="102">
        <v>15</v>
      </c>
      <c r="I635" s="103" t="str">
        <f t="shared" si="274"/>
        <v/>
      </c>
      <c r="J635" s="104" t="s">
        <v>895</v>
      </c>
      <c r="K635" s="116">
        <f t="shared" si="259"/>
        <v>68</v>
      </c>
      <c r="L635" s="111">
        <v>85</v>
      </c>
      <c r="M635" s="99" t="str">
        <f t="shared" si="261"/>
        <v/>
      </c>
      <c r="P635" s="50">
        <v>0.1</v>
      </c>
      <c r="Q635" s="54">
        <v>2.7777777777777778E-4</v>
      </c>
      <c r="R635" s="52">
        <v>10</v>
      </c>
    </row>
    <row r="636" spans="1:18" ht="24" customHeight="1">
      <c r="A636" s="57">
        <v>624</v>
      </c>
      <c r="B636" s="58"/>
      <c r="C636" s="217">
        <v>902</v>
      </c>
      <c r="D636" s="150" t="s">
        <v>571</v>
      </c>
      <c r="E636" s="124"/>
      <c r="F636" s="157">
        <v>6</v>
      </c>
      <c r="G636" s="77" t="str">
        <f t="shared" si="260"/>
        <v/>
      </c>
      <c r="H636" s="102">
        <v>15</v>
      </c>
      <c r="I636" s="103" t="str">
        <f t="shared" si="274"/>
        <v/>
      </c>
      <c r="J636" s="104" t="s">
        <v>895</v>
      </c>
      <c r="K636" s="116">
        <f t="shared" si="259"/>
        <v>68</v>
      </c>
      <c r="L636" s="111">
        <v>85</v>
      </c>
      <c r="M636" s="99" t="str">
        <f t="shared" si="261"/>
        <v/>
      </c>
      <c r="P636" s="50">
        <v>0.1</v>
      </c>
      <c r="Q636" s="54">
        <v>2.7777777777777778E-4</v>
      </c>
      <c r="R636" s="52">
        <v>10</v>
      </c>
    </row>
    <row r="637" spans="1:18" ht="24" customHeight="1">
      <c r="A637" s="57">
        <v>625</v>
      </c>
      <c r="B637" s="58"/>
      <c r="C637" s="217">
        <v>929</v>
      </c>
      <c r="D637" s="150" t="s">
        <v>572</v>
      </c>
      <c r="E637" s="124"/>
      <c r="F637" s="157">
        <v>6</v>
      </c>
      <c r="G637" s="77" t="str">
        <f t="shared" si="260"/>
        <v/>
      </c>
      <c r="H637" s="102">
        <v>15</v>
      </c>
      <c r="I637" s="103" t="str">
        <f t="shared" si="274"/>
        <v/>
      </c>
      <c r="J637" s="104" t="s">
        <v>895</v>
      </c>
      <c r="K637" s="116">
        <f t="shared" si="259"/>
        <v>68</v>
      </c>
      <c r="L637" s="111">
        <v>85</v>
      </c>
      <c r="M637" s="99" t="str">
        <f t="shared" si="261"/>
        <v/>
      </c>
      <c r="P637" s="50">
        <v>0.1</v>
      </c>
      <c r="Q637" s="54">
        <v>2.7777777777777778E-4</v>
      </c>
      <c r="R637" s="52">
        <v>10</v>
      </c>
    </row>
    <row r="638" spans="1:18" ht="24" customHeight="1">
      <c r="A638" s="57">
        <v>626</v>
      </c>
      <c r="B638" s="58"/>
      <c r="C638" s="217">
        <v>470</v>
      </c>
      <c r="D638" s="150" t="s">
        <v>204</v>
      </c>
      <c r="E638" s="124"/>
      <c r="F638" s="157">
        <v>6</v>
      </c>
      <c r="G638" s="77" t="str">
        <f t="shared" si="260"/>
        <v/>
      </c>
      <c r="H638" s="102">
        <v>15</v>
      </c>
      <c r="I638" s="103" t="str">
        <f t="shared" si="274"/>
        <v/>
      </c>
      <c r="J638" s="104" t="s">
        <v>895</v>
      </c>
      <c r="K638" s="116">
        <f t="shared" si="259"/>
        <v>68</v>
      </c>
      <c r="L638" s="111">
        <v>85</v>
      </c>
      <c r="M638" s="99" t="str">
        <f t="shared" si="261"/>
        <v/>
      </c>
      <c r="P638" s="50">
        <v>7.0000000000000007E-2</v>
      </c>
      <c r="Q638" s="54">
        <v>2.7777777777777778E-4</v>
      </c>
      <c r="R638" s="52">
        <v>10</v>
      </c>
    </row>
    <row r="639" spans="1:18" ht="24" customHeight="1">
      <c r="A639" s="57">
        <v>627</v>
      </c>
      <c r="B639" s="58"/>
      <c r="C639" s="217">
        <v>1535</v>
      </c>
      <c r="D639" s="150" t="s">
        <v>205</v>
      </c>
      <c r="E639" s="124"/>
      <c r="F639" s="157">
        <v>6</v>
      </c>
      <c r="G639" s="77" t="str">
        <f t="shared" si="260"/>
        <v/>
      </c>
      <c r="H639" s="102">
        <v>15</v>
      </c>
      <c r="I639" s="103" t="str">
        <f t="shared" si="274"/>
        <v/>
      </c>
      <c r="J639" s="104" t="s">
        <v>895</v>
      </c>
      <c r="K639" s="116">
        <f t="shared" si="259"/>
        <v>68</v>
      </c>
      <c r="L639" s="111">
        <v>85</v>
      </c>
      <c r="M639" s="99" t="str">
        <f t="shared" si="261"/>
        <v/>
      </c>
      <c r="P639" s="50">
        <v>0.1</v>
      </c>
      <c r="Q639" s="54">
        <v>2.7777777777777778E-4</v>
      </c>
      <c r="R639" s="52">
        <v>10</v>
      </c>
    </row>
    <row r="640" spans="1:18" ht="24" customHeight="1">
      <c r="A640" s="57">
        <v>628</v>
      </c>
      <c r="B640" s="58"/>
      <c r="C640" s="217">
        <v>471</v>
      </c>
      <c r="D640" s="150" t="s">
        <v>206</v>
      </c>
      <c r="E640" s="124"/>
      <c r="F640" s="157">
        <v>6</v>
      </c>
      <c r="G640" s="77" t="str">
        <f t="shared" si="260"/>
        <v/>
      </c>
      <c r="H640" s="102">
        <v>15</v>
      </c>
      <c r="I640" s="103" t="str">
        <f t="shared" si="274"/>
        <v/>
      </c>
      <c r="J640" s="104" t="s">
        <v>895</v>
      </c>
      <c r="K640" s="116">
        <f t="shared" si="259"/>
        <v>68</v>
      </c>
      <c r="L640" s="111">
        <v>85</v>
      </c>
      <c r="M640" s="99" t="str">
        <f t="shared" si="261"/>
        <v/>
      </c>
      <c r="P640" s="50">
        <v>0.1</v>
      </c>
      <c r="Q640" s="54">
        <v>2.7777777777777778E-4</v>
      </c>
      <c r="R640" s="52">
        <v>10</v>
      </c>
    </row>
    <row r="641" spans="1:18" ht="24" customHeight="1">
      <c r="A641" s="57">
        <v>629</v>
      </c>
      <c r="B641" s="58"/>
      <c r="C641" s="217">
        <v>1730</v>
      </c>
      <c r="D641" s="150" t="s">
        <v>1030</v>
      </c>
      <c r="E641" s="124"/>
      <c r="F641" s="157">
        <v>6</v>
      </c>
      <c r="G641" s="77" t="str">
        <f t="shared" ref="G641" si="275">IF(E641="","",E641*F641)</f>
        <v/>
      </c>
      <c r="H641" s="102">
        <v>15</v>
      </c>
      <c r="I641" s="103" t="str">
        <f t="shared" ref="I641" si="276">IF(E641="","",E641/H641)</f>
        <v/>
      </c>
      <c r="J641" s="104" t="s">
        <v>895</v>
      </c>
      <c r="K641" s="116">
        <f t="shared" ref="K641" si="277">L641*(1+K$9)</f>
        <v>68</v>
      </c>
      <c r="L641" s="111">
        <v>85</v>
      </c>
      <c r="M641" s="99" t="str">
        <f t="shared" ref="M641" si="278">IF(E641="","",G641*K641)</f>
        <v/>
      </c>
      <c r="P641" s="50">
        <v>0.1</v>
      </c>
      <c r="Q641" s="54">
        <v>2.7777777777777778E-4</v>
      </c>
      <c r="R641" s="52">
        <v>10</v>
      </c>
    </row>
    <row r="642" spans="1:18" ht="24" customHeight="1">
      <c r="A642" s="57">
        <v>630</v>
      </c>
      <c r="B642" s="58"/>
      <c r="C642" s="217">
        <v>472</v>
      </c>
      <c r="D642" s="150" t="s">
        <v>207</v>
      </c>
      <c r="E642" s="124"/>
      <c r="F642" s="157">
        <v>6</v>
      </c>
      <c r="G642" s="77" t="str">
        <f t="shared" si="260"/>
        <v/>
      </c>
      <c r="H642" s="102">
        <v>15</v>
      </c>
      <c r="I642" s="103" t="str">
        <f t="shared" si="274"/>
        <v/>
      </c>
      <c r="J642" s="104" t="s">
        <v>895</v>
      </c>
      <c r="K642" s="116">
        <f t="shared" si="259"/>
        <v>68</v>
      </c>
      <c r="L642" s="111">
        <v>85</v>
      </c>
      <c r="M642" s="99" t="str">
        <f t="shared" si="261"/>
        <v/>
      </c>
      <c r="P642" s="50">
        <v>0.1</v>
      </c>
      <c r="Q642" s="54">
        <v>2.7777777777777778E-4</v>
      </c>
      <c r="R642" s="52">
        <v>10</v>
      </c>
    </row>
    <row r="643" spans="1:18" ht="24" customHeight="1">
      <c r="A643" s="57">
        <v>631</v>
      </c>
      <c r="B643" s="58"/>
      <c r="C643" s="217">
        <v>664</v>
      </c>
      <c r="D643" s="150" t="s">
        <v>208</v>
      </c>
      <c r="E643" s="124"/>
      <c r="F643" s="157">
        <v>6</v>
      </c>
      <c r="G643" s="77" t="str">
        <f t="shared" si="260"/>
        <v/>
      </c>
      <c r="H643" s="102">
        <v>15</v>
      </c>
      <c r="I643" s="103" t="str">
        <f t="shared" si="274"/>
        <v/>
      </c>
      <c r="J643" s="104" t="s">
        <v>895</v>
      </c>
      <c r="K643" s="116">
        <f t="shared" si="259"/>
        <v>68</v>
      </c>
      <c r="L643" s="111">
        <v>85</v>
      </c>
      <c r="M643" s="99" t="str">
        <f t="shared" si="261"/>
        <v/>
      </c>
      <c r="P643" s="50">
        <v>7.0000000000000007E-2</v>
      </c>
      <c r="Q643" s="54">
        <v>2.7777777777777778E-4</v>
      </c>
      <c r="R643" s="52">
        <v>10</v>
      </c>
    </row>
    <row r="644" spans="1:18" ht="24" customHeight="1">
      <c r="A644" s="57">
        <v>632</v>
      </c>
      <c r="B644" s="58"/>
      <c r="C644" s="217">
        <v>1533</v>
      </c>
      <c r="D644" s="150" t="s">
        <v>209</v>
      </c>
      <c r="E644" s="124"/>
      <c r="F644" s="157">
        <v>6</v>
      </c>
      <c r="G644" s="77" t="str">
        <f t="shared" si="260"/>
        <v/>
      </c>
      <c r="H644" s="102">
        <v>15</v>
      </c>
      <c r="I644" s="103" t="str">
        <f t="shared" si="274"/>
        <v/>
      </c>
      <c r="J644" s="104" t="s">
        <v>895</v>
      </c>
      <c r="K644" s="116">
        <f t="shared" si="259"/>
        <v>68</v>
      </c>
      <c r="L644" s="111">
        <v>85</v>
      </c>
      <c r="M644" s="99" t="str">
        <f t="shared" si="261"/>
        <v/>
      </c>
      <c r="P644" s="50">
        <v>0.1</v>
      </c>
      <c r="Q644" s="54">
        <v>2.7777777777777778E-4</v>
      </c>
      <c r="R644" s="52">
        <v>10</v>
      </c>
    </row>
    <row r="645" spans="1:18" ht="24" customHeight="1">
      <c r="A645" s="57">
        <v>633</v>
      </c>
      <c r="B645" s="58"/>
      <c r="C645" s="217">
        <v>665</v>
      </c>
      <c r="D645" s="150" t="s">
        <v>210</v>
      </c>
      <c r="E645" s="124"/>
      <c r="F645" s="157">
        <v>6</v>
      </c>
      <c r="G645" s="77" t="str">
        <f t="shared" si="260"/>
        <v/>
      </c>
      <c r="H645" s="102">
        <v>15</v>
      </c>
      <c r="I645" s="103" t="str">
        <f t="shared" si="274"/>
        <v/>
      </c>
      <c r="J645" s="104" t="s">
        <v>895</v>
      </c>
      <c r="K645" s="116">
        <f t="shared" si="259"/>
        <v>68</v>
      </c>
      <c r="L645" s="111">
        <v>85</v>
      </c>
      <c r="M645" s="99" t="str">
        <f t="shared" si="261"/>
        <v/>
      </c>
      <c r="P645" s="50">
        <v>0.1</v>
      </c>
      <c r="Q645" s="54">
        <v>2.7777777777777778E-4</v>
      </c>
      <c r="R645" s="52">
        <v>10</v>
      </c>
    </row>
    <row r="646" spans="1:18" ht="24" customHeight="1">
      <c r="A646" s="57">
        <v>634</v>
      </c>
      <c r="B646" s="58"/>
      <c r="C646" s="217">
        <v>1738</v>
      </c>
      <c r="D646" s="150" t="s">
        <v>1031</v>
      </c>
      <c r="E646" s="124"/>
      <c r="F646" s="157">
        <v>6</v>
      </c>
      <c r="G646" s="77" t="str">
        <f t="shared" ref="G646" si="279">IF(E646="","",E646*F646)</f>
        <v/>
      </c>
      <c r="H646" s="102">
        <v>15</v>
      </c>
      <c r="I646" s="103" t="str">
        <f t="shared" ref="I646" si="280">IF(E646="","",E646/H646)</f>
        <v/>
      </c>
      <c r="J646" s="104" t="s">
        <v>895</v>
      </c>
      <c r="K646" s="116">
        <f t="shared" ref="K646" si="281">L646*(1+K$9)</f>
        <v>68</v>
      </c>
      <c r="L646" s="111">
        <v>85</v>
      </c>
      <c r="M646" s="99" t="str">
        <f t="shared" ref="M646" si="282">IF(E646="","",G646*K646)</f>
        <v/>
      </c>
      <c r="P646" s="50">
        <v>0.1</v>
      </c>
      <c r="Q646" s="54">
        <v>2.7777777777777778E-4</v>
      </c>
      <c r="R646" s="52">
        <v>10</v>
      </c>
    </row>
    <row r="647" spans="1:18" ht="24" customHeight="1">
      <c r="A647" s="57">
        <v>635</v>
      </c>
      <c r="B647" s="58"/>
      <c r="C647" s="217">
        <v>666</v>
      </c>
      <c r="D647" s="150" t="s">
        <v>211</v>
      </c>
      <c r="E647" s="124"/>
      <c r="F647" s="157">
        <v>6</v>
      </c>
      <c r="G647" s="77" t="str">
        <f t="shared" si="260"/>
        <v/>
      </c>
      <c r="H647" s="102">
        <v>15</v>
      </c>
      <c r="I647" s="103" t="str">
        <f t="shared" si="274"/>
        <v/>
      </c>
      <c r="J647" s="104" t="s">
        <v>895</v>
      </c>
      <c r="K647" s="116">
        <f t="shared" si="259"/>
        <v>68</v>
      </c>
      <c r="L647" s="111">
        <v>85</v>
      </c>
      <c r="M647" s="99" t="str">
        <f t="shared" si="261"/>
        <v/>
      </c>
      <c r="P647" s="50">
        <v>0.1</v>
      </c>
      <c r="Q647" s="54">
        <v>2.7777777777777778E-4</v>
      </c>
      <c r="R647" s="52">
        <v>10</v>
      </c>
    </row>
    <row r="648" spans="1:18" ht="24" customHeight="1">
      <c r="A648" s="57">
        <v>636</v>
      </c>
      <c r="B648" s="58"/>
      <c r="C648" s="217">
        <v>672</v>
      </c>
      <c r="D648" s="150" t="s">
        <v>212</v>
      </c>
      <c r="E648" s="124"/>
      <c r="F648" s="157">
        <v>6</v>
      </c>
      <c r="G648" s="77" t="str">
        <f t="shared" si="260"/>
        <v/>
      </c>
      <c r="H648" s="102">
        <v>15</v>
      </c>
      <c r="I648" s="103" t="str">
        <f t="shared" si="274"/>
        <v/>
      </c>
      <c r="J648" s="104" t="s">
        <v>895</v>
      </c>
      <c r="K648" s="116">
        <f t="shared" si="259"/>
        <v>68</v>
      </c>
      <c r="L648" s="111">
        <v>85</v>
      </c>
      <c r="M648" s="99" t="str">
        <f t="shared" si="261"/>
        <v/>
      </c>
      <c r="P648" s="50">
        <v>7.0000000000000007E-2</v>
      </c>
      <c r="Q648" s="54">
        <v>2.7777777777777778E-4</v>
      </c>
      <c r="R648" s="52">
        <v>10</v>
      </c>
    </row>
    <row r="649" spans="1:18" ht="24" customHeight="1">
      <c r="A649" s="57">
        <v>637</v>
      </c>
      <c r="B649" s="58"/>
      <c r="C649" s="217">
        <v>1534</v>
      </c>
      <c r="D649" s="150" t="s">
        <v>213</v>
      </c>
      <c r="E649" s="124"/>
      <c r="F649" s="157">
        <v>6</v>
      </c>
      <c r="G649" s="77" t="str">
        <f t="shared" si="260"/>
        <v/>
      </c>
      <c r="H649" s="102">
        <v>15</v>
      </c>
      <c r="I649" s="103" t="str">
        <f t="shared" si="274"/>
        <v/>
      </c>
      <c r="J649" s="104" t="s">
        <v>895</v>
      </c>
      <c r="K649" s="116">
        <f t="shared" si="259"/>
        <v>68</v>
      </c>
      <c r="L649" s="111">
        <v>85</v>
      </c>
      <c r="M649" s="99" t="str">
        <f t="shared" si="261"/>
        <v/>
      </c>
      <c r="P649" s="50">
        <v>0.1</v>
      </c>
      <c r="Q649" s="54">
        <v>2.7777777777777778E-4</v>
      </c>
      <c r="R649" s="52">
        <v>10</v>
      </c>
    </row>
    <row r="650" spans="1:18" ht="24" customHeight="1">
      <c r="A650" s="57">
        <v>638</v>
      </c>
      <c r="B650" s="58"/>
      <c r="C650" s="217">
        <v>673</v>
      </c>
      <c r="D650" s="150" t="s">
        <v>214</v>
      </c>
      <c r="E650" s="124"/>
      <c r="F650" s="157">
        <v>6</v>
      </c>
      <c r="G650" s="77" t="str">
        <f t="shared" si="260"/>
        <v/>
      </c>
      <c r="H650" s="102">
        <v>15</v>
      </c>
      <c r="I650" s="103" t="str">
        <f t="shared" si="274"/>
        <v/>
      </c>
      <c r="J650" s="104" t="s">
        <v>895</v>
      </c>
      <c r="K650" s="116">
        <f t="shared" si="259"/>
        <v>68</v>
      </c>
      <c r="L650" s="111">
        <v>85</v>
      </c>
      <c r="M650" s="99" t="str">
        <f t="shared" si="261"/>
        <v/>
      </c>
      <c r="P650" s="50">
        <v>0.1</v>
      </c>
      <c r="Q650" s="54">
        <v>2.7777777777777778E-4</v>
      </c>
      <c r="R650" s="52">
        <v>10</v>
      </c>
    </row>
    <row r="651" spans="1:18" ht="24" customHeight="1">
      <c r="A651" s="57">
        <v>639</v>
      </c>
      <c r="B651" s="58"/>
      <c r="C651" s="217">
        <v>1866</v>
      </c>
      <c r="D651" s="150" t="s">
        <v>215</v>
      </c>
      <c r="E651" s="124"/>
      <c r="F651" s="157">
        <v>6</v>
      </c>
      <c r="G651" s="77" t="str">
        <f t="shared" si="260"/>
        <v/>
      </c>
      <c r="H651" s="102">
        <v>15</v>
      </c>
      <c r="I651" s="103" t="str">
        <f t="shared" si="274"/>
        <v/>
      </c>
      <c r="J651" s="104" t="s">
        <v>895</v>
      </c>
      <c r="K651" s="116">
        <f t="shared" si="259"/>
        <v>68</v>
      </c>
      <c r="L651" s="111">
        <v>85</v>
      </c>
      <c r="M651" s="99" t="str">
        <f t="shared" si="261"/>
        <v/>
      </c>
      <c r="P651" s="50">
        <v>0.1</v>
      </c>
      <c r="Q651" s="54">
        <v>2.7777777777777778E-4</v>
      </c>
      <c r="R651" s="52">
        <v>10</v>
      </c>
    </row>
    <row r="652" spans="1:18" ht="24" customHeight="1">
      <c r="A652" s="57">
        <v>640</v>
      </c>
      <c r="B652" s="58"/>
      <c r="C652" s="217">
        <v>674</v>
      </c>
      <c r="D652" s="150" t="s">
        <v>216</v>
      </c>
      <c r="E652" s="124"/>
      <c r="F652" s="157">
        <v>6</v>
      </c>
      <c r="G652" s="77" t="str">
        <f t="shared" si="260"/>
        <v/>
      </c>
      <c r="H652" s="102">
        <v>15</v>
      </c>
      <c r="I652" s="103" t="str">
        <f t="shared" si="274"/>
        <v/>
      </c>
      <c r="J652" s="104" t="s">
        <v>895</v>
      </c>
      <c r="K652" s="116">
        <f t="shared" si="259"/>
        <v>68</v>
      </c>
      <c r="L652" s="111">
        <v>85</v>
      </c>
      <c r="M652" s="99" t="str">
        <f t="shared" si="261"/>
        <v/>
      </c>
      <c r="P652" s="50">
        <v>0.1</v>
      </c>
      <c r="Q652" s="54">
        <v>2.7777777777777778E-4</v>
      </c>
      <c r="R652" s="52">
        <v>10</v>
      </c>
    </row>
    <row r="653" spans="1:18" ht="24" customHeight="1">
      <c r="A653" s="57">
        <v>641</v>
      </c>
      <c r="B653" s="58"/>
      <c r="C653" s="217">
        <v>632</v>
      </c>
      <c r="D653" s="150" t="s">
        <v>944</v>
      </c>
      <c r="E653" s="124"/>
      <c r="F653" s="157">
        <v>6</v>
      </c>
      <c r="G653" s="77" t="str">
        <f t="shared" ref="G653:G657" si="283">IF(E653="","",E653*F653)</f>
        <v/>
      </c>
      <c r="H653" s="102">
        <v>15</v>
      </c>
      <c r="I653" s="103" t="str">
        <f t="shared" ref="I653:I657" si="284">IF(E653="","",E653/H653)</f>
        <v/>
      </c>
      <c r="J653" s="104" t="s">
        <v>895</v>
      </c>
      <c r="K653" s="116">
        <f t="shared" ref="K653:K657" si="285">L653*(1+K$9)</f>
        <v>68</v>
      </c>
      <c r="L653" s="111">
        <v>85</v>
      </c>
      <c r="M653" s="99" t="str">
        <f t="shared" ref="M653:M657" si="286">IF(E653="","",G653*K653)</f>
        <v/>
      </c>
      <c r="P653" s="50">
        <v>7.0000000000000007E-2</v>
      </c>
      <c r="Q653" s="54">
        <v>2.7777777777777778E-4</v>
      </c>
      <c r="R653" s="52">
        <v>10</v>
      </c>
    </row>
    <row r="654" spans="1:18" ht="24" customHeight="1">
      <c r="A654" s="57">
        <v>642</v>
      </c>
      <c r="B654" s="58"/>
      <c r="C654" s="217">
        <v>1083</v>
      </c>
      <c r="D654" s="150" t="s">
        <v>945</v>
      </c>
      <c r="E654" s="124"/>
      <c r="F654" s="157">
        <v>6</v>
      </c>
      <c r="G654" s="77" t="str">
        <f t="shared" si="283"/>
        <v/>
      </c>
      <c r="H654" s="102">
        <v>15</v>
      </c>
      <c r="I654" s="103" t="str">
        <f t="shared" si="284"/>
        <v/>
      </c>
      <c r="J654" s="104" t="s">
        <v>895</v>
      </c>
      <c r="K654" s="116">
        <f t="shared" si="285"/>
        <v>68</v>
      </c>
      <c r="L654" s="111">
        <v>85</v>
      </c>
      <c r="M654" s="99" t="str">
        <f t="shared" si="286"/>
        <v/>
      </c>
      <c r="P654" s="50">
        <v>0.1</v>
      </c>
      <c r="Q654" s="54">
        <v>2.7777777777777778E-4</v>
      </c>
      <c r="R654" s="52">
        <v>10</v>
      </c>
    </row>
    <row r="655" spans="1:18" ht="24" customHeight="1">
      <c r="A655" s="57">
        <v>643</v>
      </c>
      <c r="B655" s="58"/>
      <c r="C655" s="217">
        <v>903</v>
      </c>
      <c r="D655" s="150" t="s">
        <v>946</v>
      </c>
      <c r="E655" s="124"/>
      <c r="F655" s="157">
        <v>6</v>
      </c>
      <c r="G655" s="77" t="str">
        <f t="shared" si="283"/>
        <v/>
      </c>
      <c r="H655" s="102">
        <v>15</v>
      </c>
      <c r="I655" s="103" t="str">
        <f t="shared" si="284"/>
        <v/>
      </c>
      <c r="J655" s="104" t="s">
        <v>895</v>
      </c>
      <c r="K655" s="116">
        <f t="shared" si="285"/>
        <v>68</v>
      </c>
      <c r="L655" s="111">
        <v>85</v>
      </c>
      <c r="M655" s="99" t="str">
        <f t="shared" si="286"/>
        <v/>
      </c>
      <c r="P655" s="50">
        <v>0.1</v>
      </c>
      <c r="Q655" s="54">
        <v>2.7777777777777778E-4</v>
      </c>
      <c r="R655" s="52">
        <v>10</v>
      </c>
    </row>
    <row r="656" spans="1:18" ht="24" customHeight="1">
      <c r="A656" s="57">
        <v>644</v>
      </c>
      <c r="B656" s="58"/>
      <c r="C656" s="217">
        <v>904</v>
      </c>
      <c r="D656" s="150" t="s">
        <v>1032</v>
      </c>
      <c r="E656" s="124"/>
      <c r="F656" s="157">
        <v>6</v>
      </c>
      <c r="G656" s="77" t="str">
        <f t="shared" ref="G656" si="287">IF(E656="","",E656*F656)</f>
        <v/>
      </c>
      <c r="H656" s="102">
        <v>15</v>
      </c>
      <c r="I656" s="103" t="str">
        <f t="shared" ref="I656" si="288">IF(E656="","",E656/H656)</f>
        <v/>
      </c>
      <c r="J656" s="104" t="s">
        <v>895</v>
      </c>
      <c r="K656" s="116">
        <f t="shared" ref="K656" si="289">L656*(1+K$9)</f>
        <v>68</v>
      </c>
      <c r="L656" s="111">
        <v>85</v>
      </c>
      <c r="M656" s="99" t="str">
        <f t="shared" ref="M656" si="290">IF(E656="","",G656*K656)</f>
        <v/>
      </c>
      <c r="P656" s="50">
        <v>0.1</v>
      </c>
      <c r="Q656" s="54">
        <v>2.7777777777777778E-4</v>
      </c>
      <c r="R656" s="52">
        <v>10</v>
      </c>
    </row>
    <row r="657" spans="1:18" ht="24" customHeight="1">
      <c r="A657" s="57">
        <v>645</v>
      </c>
      <c r="B657" s="58"/>
      <c r="C657" s="217">
        <v>928</v>
      </c>
      <c r="D657" s="150" t="s">
        <v>943</v>
      </c>
      <c r="E657" s="124"/>
      <c r="F657" s="157">
        <v>6</v>
      </c>
      <c r="G657" s="77" t="str">
        <f t="shared" si="283"/>
        <v/>
      </c>
      <c r="H657" s="102">
        <v>15</v>
      </c>
      <c r="I657" s="103" t="str">
        <f t="shared" si="284"/>
        <v/>
      </c>
      <c r="J657" s="104" t="s">
        <v>895</v>
      </c>
      <c r="K657" s="116">
        <f t="shared" si="285"/>
        <v>68</v>
      </c>
      <c r="L657" s="111">
        <v>85</v>
      </c>
      <c r="M657" s="99" t="str">
        <f t="shared" si="286"/>
        <v/>
      </c>
      <c r="P657" s="50">
        <v>0.1</v>
      </c>
      <c r="Q657" s="54">
        <v>2.7777777777777778E-4</v>
      </c>
      <c r="R657" s="52">
        <v>10</v>
      </c>
    </row>
    <row r="658" spans="1:18" ht="24" customHeight="1">
      <c r="A658" s="57">
        <v>646</v>
      </c>
      <c r="B658" s="58"/>
      <c r="C658" s="217">
        <v>728</v>
      </c>
      <c r="D658" s="150" t="s">
        <v>573</v>
      </c>
      <c r="E658" s="124"/>
      <c r="F658" s="157">
        <v>6</v>
      </c>
      <c r="G658" s="77" t="str">
        <f t="shared" si="260"/>
        <v/>
      </c>
      <c r="H658" s="102">
        <v>15</v>
      </c>
      <c r="I658" s="103" t="str">
        <f t="shared" si="274"/>
        <v/>
      </c>
      <c r="J658" s="104" t="s">
        <v>895</v>
      </c>
      <c r="K658" s="116">
        <f t="shared" si="259"/>
        <v>68</v>
      </c>
      <c r="L658" s="111">
        <v>85</v>
      </c>
      <c r="M658" s="99" t="str">
        <f t="shared" si="261"/>
        <v/>
      </c>
      <c r="P658" s="50">
        <v>7.0000000000000007E-2</v>
      </c>
      <c r="Q658" s="54">
        <v>2.7777777777777778E-4</v>
      </c>
      <c r="R658" s="52">
        <v>10</v>
      </c>
    </row>
    <row r="659" spans="1:18" ht="24" customHeight="1">
      <c r="A659" s="57">
        <v>647</v>
      </c>
      <c r="B659" s="58"/>
      <c r="C659" s="217">
        <v>1391</v>
      </c>
      <c r="D659" s="150" t="s">
        <v>574</v>
      </c>
      <c r="E659" s="124"/>
      <c r="F659" s="157">
        <v>6</v>
      </c>
      <c r="G659" s="77" t="str">
        <f t="shared" si="260"/>
        <v/>
      </c>
      <c r="H659" s="102">
        <v>15</v>
      </c>
      <c r="I659" s="103" t="str">
        <f t="shared" si="274"/>
        <v/>
      </c>
      <c r="J659" s="104" t="s">
        <v>895</v>
      </c>
      <c r="K659" s="116">
        <f t="shared" si="259"/>
        <v>68</v>
      </c>
      <c r="L659" s="111">
        <v>85</v>
      </c>
      <c r="M659" s="99" t="str">
        <f t="shared" si="261"/>
        <v/>
      </c>
      <c r="P659" s="50">
        <v>0.1</v>
      </c>
      <c r="Q659" s="54">
        <v>2.7777777777777778E-4</v>
      </c>
      <c r="R659" s="52">
        <v>10</v>
      </c>
    </row>
    <row r="660" spans="1:18" ht="24" customHeight="1">
      <c r="A660" s="57">
        <v>648</v>
      </c>
      <c r="B660" s="58"/>
      <c r="C660" s="217">
        <v>729</v>
      </c>
      <c r="D660" s="150" t="s">
        <v>575</v>
      </c>
      <c r="E660" s="124"/>
      <c r="F660" s="157">
        <v>6</v>
      </c>
      <c r="G660" s="77" t="str">
        <f t="shared" si="260"/>
        <v/>
      </c>
      <c r="H660" s="102">
        <v>15</v>
      </c>
      <c r="I660" s="103" t="str">
        <f t="shared" si="274"/>
        <v/>
      </c>
      <c r="J660" s="104" t="s">
        <v>895</v>
      </c>
      <c r="K660" s="116">
        <f t="shared" si="259"/>
        <v>68</v>
      </c>
      <c r="L660" s="111">
        <v>85</v>
      </c>
      <c r="M660" s="99" t="str">
        <f t="shared" si="261"/>
        <v/>
      </c>
      <c r="P660" s="50">
        <v>0.1</v>
      </c>
      <c r="Q660" s="54">
        <v>2.7777777777777778E-4</v>
      </c>
      <c r="R660" s="52">
        <v>10</v>
      </c>
    </row>
    <row r="661" spans="1:18" ht="24" customHeight="1">
      <c r="A661" s="57">
        <v>649</v>
      </c>
      <c r="B661" s="58"/>
      <c r="C661" s="217">
        <v>1215</v>
      </c>
      <c r="D661" s="150" t="s">
        <v>576</v>
      </c>
      <c r="E661" s="124"/>
      <c r="F661" s="157">
        <v>6</v>
      </c>
      <c r="G661" s="77" t="str">
        <f t="shared" si="260"/>
        <v/>
      </c>
      <c r="H661" s="102">
        <v>15</v>
      </c>
      <c r="I661" s="103" t="str">
        <f t="shared" si="274"/>
        <v/>
      </c>
      <c r="J661" s="104" t="s">
        <v>895</v>
      </c>
      <c r="K661" s="116">
        <f t="shared" si="259"/>
        <v>68</v>
      </c>
      <c r="L661" s="111">
        <v>85</v>
      </c>
      <c r="M661" s="99" t="str">
        <f t="shared" si="261"/>
        <v/>
      </c>
      <c r="P661" s="50">
        <v>0.1</v>
      </c>
      <c r="Q661" s="54">
        <v>2.7777777777777778E-4</v>
      </c>
      <c r="R661" s="52">
        <v>10</v>
      </c>
    </row>
    <row r="662" spans="1:18" ht="24" customHeight="1">
      <c r="A662" s="57">
        <v>650</v>
      </c>
      <c r="B662" s="58"/>
      <c r="C662" s="217">
        <v>730</v>
      </c>
      <c r="D662" s="150" t="s">
        <v>577</v>
      </c>
      <c r="E662" s="124"/>
      <c r="F662" s="157">
        <v>6</v>
      </c>
      <c r="G662" s="77" t="str">
        <f t="shared" si="260"/>
        <v/>
      </c>
      <c r="H662" s="102">
        <v>15</v>
      </c>
      <c r="I662" s="103" t="str">
        <f t="shared" si="274"/>
        <v/>
      </c>
      <c r="J662" s="104" t="s">
        <v>895</v>
      </c>
      <c r="K662" s="116">
        <f t="shared" si="259"/>
        <v>68</v>
      </c>
      <c r="L662" s="111">
        <v>85</v>
      </c>
      <c r="M662" s="99" t="str">
        <f t="shared" si="261"/>
        <v/>
      </c>
      <c r="P662" s="50">
        <v>0.1</v>
      </c>
      <c r="Q662" s="54">
        <v>2.7777777777777778E-4</v>
      </c>
      <c r="R662" s="52">
        <v>10</v>
      </c>
    </row>
    <row r="663" spans="1:18" ht="24" customHeight="1">
      <c r="A663" s="57">
        <v>651</v>
      </c>
      <c r="B663" s="58"/>
      <c r="C663" s="217">
        <v>631</v>
      </c>
      <c r="D663" s="150" t="s">
        <v>578</v>
      </c>
      <c r="E663" s="124"/>
      <c r="F663" s="157">
        <v>6</v>
      </c>
      <c r="G663" s="77" t="str">
        <f t="shared" si="260"/>
        <v/>
      </c>
      <c r="H663" s="102">
        <v>15</v>
      </c>
      <c r="I663" s="103" t="str">
        <f t="shared" si="274"/>
        <v/>
      </c>
      <c r="J663" s="104" t="s">
        <v>895</v>
      </c>
      <c r="K663" s="116">
        <f t="shared" si="259"/>
        <v>68</v>
      </c>
      <c r="L663" s="111">
        <v>85</v>
      </c>
      <c r="M663" s="99" t="str">
        <f t="shared" si="261"/>
        <v/>
      </c>
      <c r="P663" s="50">
        <v>7.0000000000000007E-2</v>
      </c>
      <c r="Q663" s="54">
        <v>2.7777777777777778E-4</v>
      </c>
      <c r="R663" s="52">
        <v>10</v>
      </c>
    </row>
    <row r="664" spans="1:18" ht="24" customHeight="1">
      <c r="A664" s="57">
        <v>652</v>
      </c>
      <c r="B664" s="58"/>
      <c r="C664" s="217">
        <v>808</v>
      </c>
      <c r="D664" s="150" t="s">
        <v>579</v>
      </c>
      <c r="E664" s="124"/>
      <c r="F664" s="157">
        <v>6</v>
      </c>
      <c r="G664" s="77" t="str">
        <f t="shared" si="260"/>
        <v/>
      </c>
      <c r="H664" s="102">
        <v>15</v>
      </c>
      <c r="I664" s="103" t="str">
        <f t="shared" si="274"/>
        <v/>
      </c>
      <c r="J664" s="104" t="s">
        <v>895</v>
      </c>
      <c r="K664" s="116">
        <f t="shared" si="259"/>
        <v>68</v>
      </c>
      <c r="L664" s="111">
        <v>85</v>
      </c>
      <c r="M664" s="99" t="str">
        <f t="shared" si="261"/>
        <v/>
      </c>
      <c r="P664" s="50">
        <v>0.1</v>
      </c>
      <c r="Q664" s="54">
        <v>2.7777777777777778E-4</v>
      </c>
      <c r="R664" s="52">
        <v>10</v>
      </c>
    </row>
    <row r="665" spans="1:18" ht="24" customHeight="1">
      <c r="A665" s="57">
        <v>653</v>
      </c>
      <c r="B665" s="58"/>
      <c r="C665" s="217">
        <v>1053</v>
      </c>
      <c r="D665" s="150" t="s">
        <v>580</v>
      </c>
      <c r="E665" s="124"/>
      <c r="F665" s="157">
        <v>6</v>
      </c>
      <c r="G665" s="77" t="str">
        <f t="shared" si="260"/>
        <v/>
      </c>
      <c r="H665" s="102">
        <v>15</v>
      </c>
      <c r="I665" s="103" t="str">
        <f t="shared" si="274"/>
        <v/>
      </c>
      <c r="J665" s="104" t="s">
        <v>895</v>
      </c>
      <c r="K665" s="116">
        <f t="shared" si="259"/>
        <v>68</v>
      </c>
      <c r="L665" s="111">
        <v>85</v>
      </c>
      <c r="M665" s="99" t="str">
        <f t="shared" si="261"/>
        <v/>
      </c>
      <c r="P665" s="50">
        <v>0.1</v>
      </c>
      <c r="Q665" s="54">
        <v>2.7777777777777778E-4</v>
      </c>
      <c r="R665" s="52">
        <v>10</v>
      </c>
    </row>
    <row r="666" spans="1:18" ht="24" customHeight="1">
      <c r="A666" s="57">
        <v>654</v>
      </c>
      <c r="B666" s="58"/>
      <c r="C666" s="217">
        <v>1054</v>
      </c>
      <c r="D666" s="150" t="s">
        <v>581</v>
      </c>
      <c r="E666" s="124"/>
      <c r="F666" s="157">
        <v>6</v>
      </c>
      <c r="G666" s="77" t="str">
        <f t="shared" si="260"/>
        <v/>
      </c>
      <c r="H666" s="102">
        <v>15</v>
      </c>
      <c r="I666" s="103" t="str">
        <f t="shared" si="274"/>
        <v/>
      </c>
      <c r="J666" s="104" t="s">
        <v>895</v>
      </c>
      <c r="K666" s="116">
        <f t="shared" si="259"/>
        <v>68</v>
      </c>
      <c r="L666" s="111">
        <v>85</v>
      </c>
      <c r="M666" s="99" t="str">
        <f t="shared" si="261"/>
        <v/>
      </c>
      <c r="P666" s="50">
        <v>0.1</v>
      </c>
      <c r="Q666" s="54">
        <v>2.7777777777777778E-4</v>
      </c>
      <c r="R666" s="52">
        <v>10</v>
      </c>
    </row>
    <row r="667" spans="1:18" ht="24" customHeight="1">
      <c r="A667" s="57">
        <v>655</v>
      </c>
      <c r="B667" s="58"/>
      <c r="C667" s="217">
        <v>1040</v>
      </c>
      <c r="D667" s="150" t="s">
        <v>582</v>
      </c>
      <c r="E667" s="124"/>
      <c r="F667" s="157">
        <v>6</v>
      </c>
      <c r="G667" s="77" t="str">
        <f t="shared" si="260"/>
        <v/>
      </c>
      <c r="H667" s="102">
        <v>15</v>
      </c>
      <c r="I667" s="103" t="str">
        <f t="shared" si="274"/>
        <v/>
      </c>
      <c r="J667" s="104" t="s">
        <v>895</v>
      </c>
      <c r="K667" s="116">
        <f t="shared" si="259"/>
        <v>68</v>
      </c>
      <c r="L667" s="111">
        <v>85</v>
      </c>
      <c r="M667" s="99" t="str">
        <f t="shared" si="261"/>
        <v/>
      </c>
      <c r="P667" s="50">
        <v>0.1</v>
      </c>
      <c r="Q667" s="54">
        <v>2.7777777777777778E-4</v>
      </c>
      <c r="R667" s="52">
        <v>10</v>
      </c>
    </row>
    <row r="668" spans="1:18" ht="24" customHeight="1">
      <c r="A668" s="57">
        <v>656</v>
      </c>
      <c r="B668" s="58"/>
      <c r="C668" s="217">
        <v>633</v>
      </c>
      <c r="D668" s="150" t="s">
        <v>583</v>
      </c>
      <c r="E668" s="124"/>
      <c r="F668" s="157">
        <v>6</v>
      </c>
      <c r="G668" s="77" t="str">
        <f t="shared" si="260"/>
        <v/>
      </c>
      <c r="H668" s="102">
        <v>15</v>
      </c>
      <c r="I668" s="103" t="str">
        <f t="shared" si="274"/>
        <v/>
      </c>
      <c r="J668" s="104" t="s">
        <v>895</v>
      </c>
      <c r="K668" s="116">
        <f t="shared" si="259"/>
        <v>68</v>
      </c>
      <c r="L668" s="111">
        <v>85</v>
      </c>
      <c r="M668" s="99" t="str">
        <f t="shared" si="261"/>
        <v/>
      </c>
      <c r="P668" s="50">
        <v>7.0000000000000007E-2</v>
      </c>
      <c r="Q668" s="54">
        <v>2.7777777777777778E-4</v>
      </c>
      <c r="R668" s="52">
        <v>10</v>
      </c>
    </row>
    <row r="669" spans="1:18" ht="24" customHeight="1">
      <c r="A669" s="57">
        <v>657</v>
      </c>
      <c r="B669" s="58"/>
      <c r="C669" s="217">
        <v>1084</v>
      </c>
      <c r="D669" s="150" t="s">
        <v>584</v>
      </c>
      <c r="E669" s="124"/>
      <c r="F669" s="157">
        <v>6</v>
      </c>
      <c r="G669" s="77" t="str">
        <f t="shared" si="260"/>
        <v/>
      </c>
      <c r="H669" s="102">
        <v>15</v>
      </c>
      <c r="I669" s="103" t="str">
        <f t="shared" si="274"/>
        <v/>
      </c>
      <c r="J669" s="104" t="s">
        <v>895</v>
      </c>
      <c r="K669" s="116">
        <f t="shared" si="259"/>
        <v>68</v>
      </c>
      <c r="L669" s="111">
        <v>85</v>
      </c>
      <c r="M669" s="99" t="str">
        <f t="shared" si="261"/>
        <v/>
      </c>
      <c r="P669" s="50">
        <v>0.1</v>
      </c>
      <c r="Q669" s="54">
        <v>2.7777777777777778E-4</v>
      </c>
      <c r="R669" s="52">
        <v>10</v>
      </c>
    </row>
    <row r="670" spans="1:18" ht="24" customHeight="1">
      <c r="A670" s="57">
        <v>658</v>
      </c>
      <c r="B670" s="58"/>
      <c r="C670" s="217">
        <v>905</v>
      </c>
      <c r="D670" s="150" t="s">
        <v>585</v>
      </c>
      <c r="E670" s="124"/>
      <c r="F670" s="157">
        <v>6</v>
      </c>
      <c r="G670" s="77" t="str">
        <f t="shared" si="260"/>
        <v/>
      </c>
      <c r="H670" s="102">
        <v>15</v>
      </c>
      <c r="I670" s="103" t="str">
        <f t="shared" si="274"/>
        <v/>
      </c>
      <c r="J670" s="104" t="s">
        <v>895</v>
      </c>
      <c r="K670" s="116">
        <f t="shared" si="259"/>
        <v>68</v>
      </c>
      <c r="L670" s="111">
        <v>85</v>
      </c>
      <c r="M670" s="99" t="str">
        <f t="shared" si="261"/>
        <v/>
      </c>
      <c r="P670" s="50">
        <v>0.1</v>
      </c>
      <c r="Q670" s="54">
        <v>2.7777777777777778E-4</v>
      </c>
      <c r="R670" s="52">
        <v>10</v>
      </c>
    </row>
    <row r="671" spans="1:18" ht="24" customHeight="1">
      <c r="A671" s="57">
        <v>659</v>
      </c>
      <c r="B671" s="58"/>
      <c r="C671" s="217">
        <v>906</v>
      </c>
      <c r="D671" s="150" t="s">
        <v>586</v>
      </c>
      <c r="E671" s="124"/>
      <c r="F671" s="157">
        <v>6</v>
      </c>
      <c r="G671" s="77" t="str">
        <f t="shared" si="260"/>
        <v/>
      </c>
      <c r="H671" s="102">
        <v>15</v>
      </c>
      <c r="I671" s="103" t="str">
        <f t="shared" si="274"/>
        <v/>
      </c>
      <c r="J671" s="104" t="s">
        <v>895</v>
      </c>
      <c r="K671" s="116">
        <f t="shared" si="259"/>
        <v>68</v>
      </c>
      <c r="L671" s="111">
        <v>85</v>
      </c>
      <c r="M671" s="99" t="str">
        <f t="shared" si="261"/>
        <v/>
      </c>
      <c r="P671" s="50">
        <v>0.1</v>
      </c>
      <c r="Q671" s="54">
        <v>2.7777777777777778E-4</v>
      </c>
      <c r="R671" s="52">
        <v>10</v>
      </c>
    </row>
    <row r="672" spans="1:18" ht="24" customHeight="1">
      <c r="A672" s="57">
        <v>660</v>
      </c>
      <c r="B672" s="58"/>
      <c r="C672" s="217">
        <v>979</v>
      </c>
      <c r="D672" s="150" t="s">
        <v>587</v>
      </c>
      <c r="E672" s="124"/>
      <c r="F672" s="157">
        <v>6</v>
      </c>
      <c r="G672" s="77" t="str">
        <f t="shared" si="260"/>
        <v/>
      </c>
      <c r="H672" s="102">
        <v>15</v>
      </c>
      <c r="I672" s="103" t="str">
        <f t="shared" si="274"/>
        <v/>
      </c>
      <c r="J672" s="104" t="s">
        <v>895</v>
      </c>
      <c r="K672" s="116">
        <f t="shared" si="259"/>
        <v>68</v>
      </c>
      <c r="L672" s="111">
        <v>85</v>
      </c>
      <c r="M672" s="99" t="str">
        <f t="shared" si="261"/>
        <v/>
      </c>
      <c r="P672" s="50">
        <v>0.1</v>
      </c>
      <c r="Q672" s="54">
        <v>2.7777777777777778E-4</v>
      </c>
      <c r="R672" s="52">
        <v>10</v>
      </c>
    </row>
    <row r="673" spans="1:18" ht="24" customHeight="1">
      <c r="A673" s="57">
        <v>661</v>
      </c>
      <c r="B673" s="58"/>
      <c r="C673" s="217">
        <v>634</v>
      </c>
      <c r="D673" s="150" t="s">
        <v>588</v>
      </c>
      <c r="E673" s="124"/>
      <c r="F673" s="157">
        <v>6</v>
      </c>
      <c r="G673" s="77" t="str">
        <f t="shared" si="260"/>
        <v/>
      </c>
      <c r="H673" s="102">
        <v>15</v>
      </c>
      <c r="I673" s="103" t="str">
        <f t="shared" si="274"/>
        <v/>
      </c>
      <c r="J673" s="104" t="s">
        <v>895</v>
      </c>
      <c r="K673" s="116">
        <f t="shared" si="259"/>
        <v>68</v>
      </c>
      <c r="L673" s="111">
        <v>85</v>
      </c>
      <c r="M673" s="99" t="str">
        <f t="shared" si="261"/>
        <v/>
      </c>
      <c r="P673" s="50">
        <v>7.0000000000000007E-2</v>
      </c>
      <c r="Q673" s="54">
        <v>2.7777777777777778E-4</v>
      </c>
      <c r="R673" s="52">
        <v>10</v>
      </c>
    </row>
    <row r="674" spans="1:18" ht="24" customHeight="1">
      <c r="A674" s="57">
        <v>662</v>
      </c>
      <c r="B674" s="58"/>
      <c r="C674" s="217">
        <v>1085</v>
      </c>
      <c r="D674" s="150" t="s">
        <v>589</v>
      </c>
      <c r="E674" s="124"/>
      <c r="F674" s="157">
        <v>6</v>
      </c>
      <c r="G674" s="77" t="str">
        <f t="shared" si="260"/>
        <v/>
      </c>
      <c r="H674" s="102">
        <v>15</v>
      </c>
      <c r="I674" s="103" t="str">
        <f t="shared" si="274"/>
        <v/>
      </c>
      <c r="J674" s="104" t="s">
        <v>895</v>
      </c>
      <c r="K674" s="116">
        <f t="shared" si="259"/>
        <v>68</v>
      </c>
      <c r="L674" s="111">
        <v>85</v>
      </c>
      <c r="M674" s="99" t="str">
        <f t="shared" si="261"/>
        <v/>
      </c>
      <c r="P674" s="50">
        <v>0.1</v>
      </c>
      <c r="Q674" s="54">
        <v>2.7777777777777778E-4</v>
      </c>
      <c r="R674" s="52">
        <v>10</v>
      </c>
    </row>
    <row r="675" spans="1:18" ht="24" customHeight="1">
      <c r="A675" s="57">
        <v>663</v>
      </c>
      <c r="B675" s="58"/>
      <c r="C675" s="217">
        <v>907</v>
      </c>
      <c r="D675" s="150" t="s">
        <v>590</v>
      </c>
      <c r="E675" s="124"/>
      <c r="F675" s="157">
        <v>6</v>
      </c>
      <c r="G675" s="77" t="str">
        <f t="shared" si="260"/>
        <v/>
      </c>
      <c r="H675" s="102">
        <v>15</v>
      </c>
      <c r="I675" s="103" t="str">
        <f t="shared" si="274"/>
        <v/>
      </c>
      <c r="J675" s="104" t="s">
        <v>895</v>
      </c>
      <c r="K675" s="116">
        <f t="shared" si="259"/>
        <v>68</v>
      </c>
      <c r="L675" s="111">
        <v>85</v>
      </c>
      <c r="M675" s="99" t="str">
        <f t="shared" si="261"/>
        <v/>
      </c>
      <c r="P675" s="50">
        <v>0.1</v>
      </c>
      <c r="Q675" s="54">
        <v>2.7777777777777778E-4</v>
      </c>
      <c r="R675" s="52">
        <v>10</v>
      </c>
    </row>
    <row r="676" spans="1:18" ht="24" customHeight="1">
      <c r="A676" s="57">
        <v>664</v>
      </c>
      <c r="B676" s="58"/>
      <c r="C676" s="217">
        <v>908</v>
      </c>
      <c r="D676" s="150" t="s">
        <v>591</v>
      </c>
      <c r="E676" s="124"/>
      <c r="F676" s="157">
        <v>6</v>
      </c>
      <c r="G676" s="77" t="str">
        <f t="shared" si="260"/>
        <v/>
      </c>
      <c r="H676" s="102">
        <v>15</v>
      </c>
      <c r="I676" s="103" t="str">
        <f t="shared" si="274"/>
        <v/>
      </c>
      <c r="J676" s="104" t="s">
        <v>895</v>
      </c>
      <c r="K676" s="116">
        <f t="shared" si="259"/>
        <v>68</v>
      </c>
      <c r="L676" s="111">
        <v>85</v>
      </c>
      <c r="M676" s="99" t="str">
        <f t="shared" si="261"/>
        <v/>
      </c>
      <c r="P676" s="50">
        <v>0.1</v>
      </c>
      <c r="Q676" s="54">
        <v>2.7777777777777778E-4</v>
      </c>
      <c r="R676" s="52">
        <v>10</v>
      </c>
    </row>
    <row r="677" spans="1:18" ht="24" customHeight="1">
      <c r="A677" s="57">
        <v>665</v>
      </c>
      <c r="B677" s="58"/>
      <c r="C677" s="217">
        <v>1075</v>
      </c>
      <c r="D677" s="150" t="s">
        <v>592</v>
      </c>
      <c r="E677" s="124"/>
      <c r="F677" s="157">
        <v>6</v>
      </c>
      <c r="G677" s="77" t="str">
        <f t="shared" si="260"/>
        <v/>
      </c>
      <c r="H677" s="102">
        <v>15</v>
      </c>
      <c r="I677" s="103" t="str">
        <f t="shared" si="274"/>
        <v/>
      </c>
      <c r="J677" s="104" t="s">
        <v>895</v>
      </c>
      <c r="K677" s="116">
        <f t="shared" si="259"/>
        <v>68</v>
      </c>
      <c r="L677" s="111">
        <v>85</v>
      </c>
      <c r="M677" s="99" t="str">
        <f t="shared" si="261"/>
        <v/>
      </c>
      <c r="P677" s="50">
        <v>0.1</v>
      </c>
      <c r="Q677" s="54">
        <v>2.7777777777777778E-4</v>
      </c>
      <c r="R677" s="52">
        <v>10</v>
      </c>
    </row>
    <row r="678" spans="1:18" ht="24" customHeight="1">
      <c r="A678" s="57">
        <v>666</v>
      </c>
      <c r="B678" s="58"/>
      <c r="C678" s="217">
        <v>638</v>
      </c>
      <c r="D678" s="150" t="s">
        <v>593</v>
      </c>
      <c r="E678" s="124"/>
      <c r="F678" s="157">
        <v>6</v>
      </c>
      <c r="G678" s="77" t="str">
        <f t="shared" si="260"/>
        <v/>
      </c>
      <c r="H678" s="102">
        <v>15</v>
      </c>
      <c r="I678" s="103" t="str">
        <f t="shared" si="274"/>
        <v/>
      </c>
      <c r="J678" s="104" t="s">
        <v>895</v>
      </c>
      <c r="K678" s="116">
        <f t="shared" si="259"/>
        <v>68</v>
      </c>
      <c r="L678" s="111">
        <v>85</v>
      </c>
      <c r="M678" s="99" t="str">
        <f t="shared" si="261"/>
        <v/>
      </c>
      <c r="P678" s="50">
        <v>7.0000000000000007E-2</v>
      </c>
      <c r="Q678" s="54">
        <v>2.7777777777777778E-4</v>
      </c>
      <c r="R678" s="52">
        <v>10</v>
      </c>
    </row>
    <row r="679" spans="1:18" ht="24" customHeight="1">
      <c r="A679" s="57">
        <v>667</v>
      </c>
      <c r="B679" s="58"/>
      <c r="C679" s="217">
        <v>1088</v>
      </c>
      <c r="D679" s="150" t="s">
        <v>594</v>
      </c>
      <c r="E679" s="124"/>
      <c r="F679" s="157">
        <v>6</v>
      </c>
      <c r="G679" s="77" t="str">
        <f t="shared" si="260"/>
        <v/>
      </c>
      <c r="H679" s="102">
        <v>15</v>
      </c>
      <c r="I679" s="103" t="str">
        <f t="shared" si="274"/>
        <v/>
      </c>
      <c r="J679" s="104" t="s">
        <v>895</v>
      </c>
      <c r="K679" s="116">
        <f t="shared" si="259"/>
        <v>68</v>
      </c>
      <c r="L679" s="111">
        <v>85</v>
      </c>
      <c r="M679" s="99" t="str">
        <f t="shared" si="261"/>
        <v/>
      </c>
      <c r="P679" s="50">
        <v>0.1</v>
      </c>
      <c r="Q679" s="54">
        <v>2.7777777777777778E-4</v>
      </c>
      <c r="R679" s="52">
        <v>10</v>
      </c>
    </row>
    <row r="680" spans="1:18" ht="24" customHeight="1">
      <c r="A680" s="57">
        <v>668</v>
      </c>
      <c r="B680" s="58"/>
      <c r="C680" s="217">
        <v>921</v>
      </c>
      <c r="D680" s="150" t="s">
        <v>595</v>
      </c>
      <c r="E680" s="124"/>
      <c r="F680" s="157">
        <v>6</v>
      </c>
      <c r="G680" s="77" t="str">
        <f t="shared" si="260"/>
        <v/>
      </c>
      <c r="H680" s="102">
        <v>15</v>
      </c>
      <c r="I680" s="103" t="str">
        <f t="shared" si="274"/>
        <v/>
      </c>
      <c r="J680" s="104" t="s">
        <v>895</v>
      </c>
      <c r="K680" s="116">
        <f t="shared" si="259"/>
        <v>68</v>
      </c>
      <c r="L680" s="111">
        <v>85</v>
      </c>
      <c r="M680" s="99" t="str">
        <f t="shared" si="261"/>
        <v/>
      </c>
      <c r="P680" s="50">
        <v>0.1</v>
      </c>
      <c r="Q680" s="54">
        <v>2.7777777777777778E-4</v>
      </c>
      <c r="R680" s="52">
        <v>10</v>
      </c>
    </row>
    <row r="681" spans="1:18" ht="24" customHeight="1">
      <c r="A681" s="57">
        <v>669</v>
      </c>
      <c r="B681" s="58"/>
      <c r="C681" s="217">
        <v>922</v>
      </c>
      <c r="D681" s="150" t="s">
        <v>596</v>
      </c>
      <c r="E681" s="124"/>
      <c r="F681" s="157">
        <v>6</v>
      </c>
      <c r="G681" s="77" t="str">
        <f t="shared" si="260"/>
        <v/>
      </c>
      <c r="H681" s="102">
        <v>15</v>
      </c>
      <c r="I681" s="103" t="str">
        <f t="shared" si="274"/>
        <v/>
      </c>
      <c r="J681" s="104" t="s">
        <v>895</v>
      </c>
      <c r="K681" s="116">
        <f t="shared" si="259"/>
        <v>68</v>
      </c>
      <c r="L681" s="111">
        <v>85</v>
      </c>
      <c r="M681" s="99" t="str">
        <f t="shared" si="261"/>
        <v/>
      </c>
      <c r="P681" s="50">
        <v>0.1</v>
      </c>
      <c r="Q681" s="54">
        <v>2.7777777777777778E-4</v>
      </c>
      <c r="R681" s="52">
        <v>10</v>
      </c>
    </row>
    <row r="682" spans="1:18" ht="24" customHeight="1">
      <c r="A682" s="57">
        <v>670</v>
      </c>
      <c r="B682" s="58"/>
      <c r="C682" s="217">
        <v>1079</v>
      </c>
      <c r="D682" s="150" t="s">
        <v>597</v>
      </c>
      <c r="E682" s="124"/>
      <c r="F682" s="157">
        <v>6</v>
      </c>
      <c r="G682" s="77" t="str">
        <f t="shared" si="260"/>
        <v/>
      </c>
      <c r="H682" s="102">
        <v>15</v>
      </c>
      <c r="I682" s="103" t="str">
        <f t="shared" si="274"/>
        <v/>
      </c>
      <c r="J682" s="104" t="s">
        <v>895</v>
      </c>
      <c r="K682" s="116">
        <f t="shared" si="259"/>
        <v>68</v>
      </c>
      <c r="L682" s="111">
        <v>85</v>
      </c>
      <c r="M682" s="99" t="str">
        <f t="shared" si="261"/>
        <v/>
      </c>
      <c r="P682" s="50">
        <v>0.1</v>
      </c>
      <c r="Q682" s="54">
        <v>2.7777777777777778E-4</v>
      </c>
      <c r="R682" s="52">
        <v>10</v>
      </c>
    </row>
    <row r="683" spans="1:18" ht="24" customHeight="1">
      <c r="A683" s="57">
        <v>671</v>
      </c>
      <c r="B683" s="58"/>
      <c r="C683" s="217">
        <v>639</v>
      </c>
      <c r="D683" s="150" t="s">
        <v>598</v>
      </c>
      <c r="E683" s="124"/>
      <c r="F683" s="157">
        <v>6</v>
      </c>
      <c r="G683" s="77" t="str">
        <f t="shared" si="260"/>
        <v/>
      </c>
      <c r="H683" s="102">
        <v>15</v>
      </c>
      <c r="I683" s="103" t="str">
        <f t="shared" si="274"/>
        <v/>
      </c>
      <c r="J683" s="104" t="s">
        <v>895</v>
      </c>
      <c r="K683" s="116">
        <f t="shared" si="259"/>
        <v>68</v>
      </c>
      <c r="L683" s="111">
        <v>85</v>
      </c>
      <c r="M683" s="99" t="str">
        <f t="shared" si="261"/>
        <v/>
      </c>
      <c r="P683" s="50">
        <v>7.0000000000000007E-2</v>
      </c>
      <c r="Q683" s="54">
        <v>2.7777777777777778E-4</v>
      </c>
      <c r="R683" s="52">
        <v>10</v>
      </c>
    </row>
    <row r="684" spans="1:18" ht="24" customHeight="1">
      <c r="A684" s="57">
        <v>672</v>
      </c>
      <c r="B684" s="58"/>
      <c r="C684" s="217">
        <v>850</v>
      </c>
      <c r="D684" s="150" t="s">
        <v>599</v>
      </c>
      <c r="E684" s="124"/>
      <c r="F684" s="157">
        <v>6</v>
      </c>
      <c r="G684" s="77" t="str">
        <f t="shared" si="260"/>
        <v/>
      </c>
      <c r="H684" s="102">
        <v>15</v>
      </c>
      <c r="I684" s="103" t="str">
        <f t="shared" si="274"/>
        <v/>
      </c>
      <c r="J684" s="104" t="s">
        <v>895</v>
      </c>
      <c r="K684" s="116">
        <f t="shared" si="259"/>
        <v>68</v>
      </c>
      <c r="L684" s="111">
        <v>85</v>
      </c>
      <c r="M684" s="99" t="str">
        <f t="shared" si="261"/>
        <v/>
      </c>
      <c r="P684" s="50">
        <v>0.1</v>
      </c>
      <c r="Q684" s="54">
        <v>2.7777777777777778E-4</v>
      </c>
      <c r="R684" s="52">
        <v>10</v>
      </c>
    </row>
    <row r="685" spans="1:18" ht="24" customHeight="1">
      <c r="A685" s="57">
        <v>673</v>
      </c>
      <c r="B685" s="58"/>
      <c r="C685" s="217">
        <v>924</v>
      </c>
      <c r="D685" s="150" t="s">
        <v>600</v>
      </c>
      <c r="E685" s="124"/>
      <c r="F685" s="157">
        <v>6</v>
      </c>
      <c r="G685" s="77" t="str">
        <f t="shared" si="260"/>
        <v/>
      </c>
      <c r="H685" s="102">
        <v>15</v>
      </c>
      <c r="I685" s="103" t="str">
        <f t="shared" si="274"/>
        <v/>
      </c>
      <c r="J685" s="104" t="s">
        <v>895</v>
      </c>
      <c r="K685" s="116">
        <f t="shared" ref="K685:K760" si="291">L685*(1+K$9)</f>
        <v>68</v>
      </c>
      <c r="L685" s="111">
        <v>85</v>
      </c>
      <c r="M685" s="99" t="str">
        <f t="shared" si="261"/>
        <v/>
      </c>
      <c r="P685" s="50">
        <v>0.1</v>
      </c>
      <c r="Q685" s="54">
        <v>2.7777777777777778E-4</v>
      </c>
      <c r="R685" s="52">
        <v>10</v>
      </c>
    </row>
    <row r="686" spans="1:18" ht="24" customHeight="1">
      <c r="A686" s="57">
        <v>674</v>
      </c>
      <c r="B686" s="58"/>
      <c r="C686" s="217">
        <v>927</v>
      </c>
      <c r="D686" s="150" t="s">
        <v>601</v>
      </c>
      <c r="E686" s="124"/>
      <c r="F686" s="157">
        <v>6</v>
      </c>
      <c r="G686" s="77" t="str">
        <f t="shared" ref="G686:G761" si="292">IF(E686="","",E686*F686)</f>
        <v/>
      </c>
      <c r="H686" s="102">
        <v>15</v>
      </c>
      <c r="I686" s="103" t="str">
        <f t="shared" si="274"/>
        <v/>
      </c>
      <c r="J686" s="104" t="s">
        <v>895</v>
      </c>
      <c r="K686" s="116">
        <f t="shared" si="291"/>
        <v>68</v>
      </c>
      <c r="L686" s="111">
        <v>85</v>
      </c>
      <c r="M686" s="99" t="str">
        <f t="shared" si="261"/>
        <v/>
      </c>
      <c r="P686" s="50">
        <v>0.1</v>
      </c>
      <c r="Q686" s="54">
        <v>2.7777777777777778E-4</v>
      </c>
      <c r="R686" s="52">
        <v>10</v>
      </c>
    </row>
    <row r="687" spans="1:18" ht="24" customHeight="1">
      <c r="A687" s="57">
        <v>675</v>
      </c>
      <c r="B687" s="58"/>
      <c r="C687" s="217">
        <v>925</v>
      </c>
      <c r="D687" s="150" t="s">
        <v>602</v>
      </c>
      <c r="E687" s="124"/>
      <c r="F687" s="157">
        <v>6</v>
      </c>
      <c r="G687" s="77" t="str">
        <f t="shared" si="292"/>
        <v/>
      </c>
      <c r="H687" s="102">
        <v>15</v>
      </c>
      <c r="I687" s="103" t="str">
        <f t="shared" si="274"/>
        <v/>
      </c>
      <c r="J687" s="104" t="s">
        <v>895</v>
      </c>
      <c r="K687" s="116">
        <f t="shared" si="291"/>
        <v>68</v>
      </c>
      <c r="L687" s="111">
        <v>85</v>
      </c>
      <c r="M687" s="99" t="str">
        <f t="shared" si="261"/>
        <v/>
      </c>
      <c r="P687" s="50">
        <v>0.1</v>
      </c>
      <c r="Q687" s="54">
        <v>2.7777777777777778E-4</v>
      </c>
      <c r="R687" s="52">
        <v>10</v>
      </c>
    </row>
    <row r="688" spans="1:18" ht="24" customHeight="1">
      <c r="A688" s="57">
        <v>676</v>
      </c>
      <c r="B688" s="58"/>
      <c r="C688" s="217">
        <v>636</v>
      </c>
      <c r="D688" s="150" t="s">
        <v>603</v>
      </c>
      <c r="E688" s="124"/>
      <c r="F688" s="157">
        <v>6</v>
      </c>
      <c r="G688" s="77" t="str">
        <f t="shared" si="292"/>
        <v/>
      </c>
      <c r="H688" s="102">
        <v>15</v>
      </c>
      <c r="I688" s="103" t="str">
        <f t="shared" si="274"/>
        <v/>
      </c>
      <c r="J688" s="104" t="s">
        <v>895</v>
      </c>
      <c r="K688" s="116">
        <f t="shared" si="291"/>
        <v>68</v>
      </c>
      <c r="L688" s="111">
        <v>85</v>
      </c>
      <c r="M688" s="99" t="str">
        <f t="shared" ref="M688:M763" si="293">IF(E688="","",G688*K688)</f>
        <v/>
      </c>
      <c r="P688" s="50">
        <v>7.0000000000000007E-2</v>
      </c>
      <c r="Q688" s="54">
        <v>2.7777777777777778E-4</v>
      </c>
      <c r="R688" s="52">
        <v>10</v>
      </c>
    </row>
    <row r="689" spans="1:18" ht="24" customHeight="1">
      <c r="A689" s="57">
        <v>677</v>
      </c>
      <c r="B689" s="58"/>
      <c r="C689" s="217">
        <v>835</v>
      </c>
      <c r="D689" s="150" t="s">
        <v>604</v>
      </c>
      <c r="E689" s="124"/>
      <c r="F689" s="157">
        <v>6</v>
      </c>
      <c r="G689" s="77" t="str">
        <f t="shared" si="292"/>
        <v/>
      </c>
      <c r="H689" s="102">
        <v>15</v>
      </c>
      <c r="I689" s="103" t="str">
        <f t="shared" si="274"/>
        <v/>
      </c>
      <c r="J689" s="104" t="s">
        <v>895</v>
      </c>
      <c r="K689" s="116">
        <f t="shared" si="291"/>
        <v>68</v>
      </c>
      <c r="L689" s="111">
        <v>85</v>
      </c>
      <c r="M689" s="99" t="str">
        <f t="shared" si="293"/>
        <v/>
      </c>
      <c r="P689" s="50">
        <v>0.1</v>
      </c>
      <c r="Q689" s="54">
        <v>2.7777777777777778E-4</v>
      </c>
      <c r="R689" s="52">
        <v>10</v>
      </c>
    </row>
    <row r="690" spans="1:18" ht="24" customHeight="1">
      <c r="A690" s="57">
        <v>678</v>
      </c>
      <c r="B690" s="58"/>
      <c r="C690" s="217">
        <v>911</v>
      </c>
      <c r="D690" s="150" t="s">
        <v>605</v>
      </c>
      <c r="E690" s="124"/>
      <c r="F690" s="157">
        <v>6</v>
      </c>
      <c r="G690" s="77" t="str">
        <f t="shared" si="292"/>
        <v/>
      </c>
      <c r="H690" s="102">
        <v>15</v>
      </c>
      <c r="I690" s="103" t="str">
        <f t="shared" si="274"/>
        <v/>
      </c>
      <c r="J690" s="104" t="s">
        <v>895</v>
      </c>
      <c r="K690" s="116">
        <f t="shared" si="291"/>
        <v>68</v>
      </c>
      <c r="L690" s="111">
        <v>85</v>
      </c>
      <c r="M690" s="99" t="str">
        <f t="shared" si="293"/>
        <v/>
      </c>
      <c r="P690" s="50">
        <v>0.1</v>
      </c>
      <c r="Q690" s="54">
        <v>2.7777777777777778E-4</v>
      </c>
      <c r="R690" s="52">
        <v>10</v>
      </c>
    </row>
    <row r="691" spans="1:18" ht="24" customHeight="1">
      <c r="A691" s="57">
        <v>679</v>
      </c>
      <c r="B691" s="58"/>
      <c r="C691" s="217">
        <v>912</v>
      </c>
      <c r="D691" s="150" t="s">
        <v>606</v>
      </c>
      <c r="E691" s="124"/>
      <c r="F691" s="157">
        <v>6</v>
      </c>
      <c r="G691" s="77" t="str">
        <f t="shared" si="292"/>
        <v/>
      </c>
      <c r="H691" s="102">
        <v>15</v>
      </c>
      <c r="I691" s="103" t="str">
        <f t="shared" si="274"/>
        <v/>
      </c>
      <c r="J691" s="104" t="s">
        <v>895</v>
      </c>
      <c r="K691" s="116">
        <f t="shared" si="291"/>
        <v>68</v>
      </c>
      <c r="L691" s="111">
        <v>85</v>
      </c>
      <c r="M691" s="99" t="str">
        <f t="shared" si="293"/>
        <v/>
      </c>
      <c r="P691" s="50">
        <v>0.1</v>
      </c>
      <c r="Q691" s="54">
        <v>2.7777777777777778E-4</v>
      </c>
      <c r="R691" s="52">
        <v>10</v>
      </c>
    </row>
    <row r="692" spans="1:18" ht="24" customHeight="1">
      <c r="A692" s="57">
        <v>680</v>
      </c>
      <c r="B692" s="58"/>
      <c r="C692" s="217">
        <v>1077</v>
      </c>
      <c r="D692" s="150" t="s">
        <v>607</v>
      </c>
      <c r="E692" s="124"/>
      <c r="F692" s="157">
        <v>6</v>
      </c>
      <c r="G692" s="77" t="str">
        <f t="shared" si="292"/>
        <v/>
      </c>
      <c r="H692" s="102">
        <v>15</v>
      </c>
      <c r="I692" s="103" t="str">
        <f t="shared" si="274"/>
        <v/>
      </c>
      <c r="J692" s="104" t="s">
        <v>895</v>
      </c>
      <c r="K692" s="116">
        <f t="shared" si="291"/>
        <v>68</v>
      </c>
      <c r="L692" s="111">
        <v>85</v>
      </c>
      <c r="M692" s="99" t="str">
        <f t="shared" si="293"/>
        <v/>
      </c>
      <c r="P692" s="50">
        <v>0.1</v>
      </c>
      <c r="Q692" s="54">
        <v>2.7777777777777778E-4</v>
      </c>
      <c r="R692" s="52">
        <v>10</v>
      </c>
    </row>
    <row r="693" spans="1:18" ht="24" customHeight="1">
      <c r="A693" s="57">
        <v>681</v>
      </c>
      <c r="B693" s="58"/>
      <c r="C693" s="217">
        <v>637</v>
      </c>
      <c r="D693" s="150" t="s">
        <v>608</v>
      </c>
      <c r="E693" s="124"/>
      <c r="F693" s="157">
        <v>6</v>
      </c>
      <c r="G693" s="77" t="str">
        <f t="shared" si="292"/>
        <v/>
      </c>
      <c r="H693" s="102">
        <v>15</v>
      </c>
      <c r="I693" s="103" t="str">
        <f t="shared" si="274"/>
        <v/>
      </c>
      <c r="J693" s="104" t="s">
        <v>895</v>
      </c>
      <c r="K693" s="116">
        <f t="shared" si="291"/>
        <v>68</v>
      </c>
      <c r="L693" s="111">
        <v>85</v>
      </c>
      <c r="M693" s="99" t="str">
        <f t="shared" si="293"/>
        <v/>
      </c>
      <c r="P693" s="50">
        <v>7.0000000000000007E-2</v>
      </c>
      <c r="Q693" s="54">
        <v>2.7777777777777778E-4</v>
      </c>
      <c r="R693" s="52">
        <v>10</v>
      </c>
    </row>
    <row r="694" spans="1:18" ht="24" customHeight="1">
      <c r="A694" s="57">
        <v>682</v>
      </c>
      <c r="B694" s="58"/>
      <c r="C694" s="217">
        <v>849</v>
      </c>
      <c r="D694" s="150" t="s">
        <v>609</v>
      </c>
      <c r="E694" s="124"/>
      <c r="F694" s="157">
        <v>6</v>
      </c>
      <c r="G694" s="77" t="str">
        <f t="shared" si="292"/>
        <v/>
      </c>
      <c r="H694" s="102">
        <v>15</v>
      </c>
      <c r="I694" s="103" t="str">
        <f t="shared" si="274"/>
        <v/>
      </c>
      <c r="J694" s="104" t="s">
        <v>895</v>
      </c>
      <c r="K694" s="116">
        <f t="shared" si="291"/>
        <v>68</v>
      </c>
      <c r="L694" s="111">
        <v>85</v>
      </c>
      <c r="M694" s="99" t="str">
        <f t="shared" si="293"/>
        <v/>
      </c>
      <c r="P694" s="50">
        <v>0.1</v>
      </c>
      <c r="Q694" s="54">
        <v>2.7777777777777778E-4</v>
      </c>
      <c r="R694" s="52">
        <v>10</v>
      </c>
    </row>
    <row r="695" spans="1:18" ht="24" customHeight="1">
      <c r="A695" s="57">
        <v>683</v>
      </c>
      <c r="B695" s="58"/>
      <c r="C695" s="217">
        <v>915</v>
      </c>
      <c r="D695" s="150" t="s">
        <v>610</v>
      </c>
      <c r="E695" s="124"/>
      <c r="F695" s="157">
        <v>6</v>
      </c>
      <c r="G695" s="77" t="str">
        <f t="shared" si="292"/>
        <v/>
      </c>
      <c r="H695" s="102">
        <v>15</v>
      </c>
      <c r="I695" s="103" t="str">
        <f t="shared" si="274"/>
        <v/>
      </c>
      <c r="J695" s="104" t="s">
        <v>895</v>
      </c>
      <c r="K695" s="116">
        <f t="shared" si="291"/>
        <v>68</v>
      </c>
      <c r="L695" s="111">
        <v>85</v>
      </c>
      <c r="M695" s="99" t="str">
        <f t="shared" si="293"/>
        <v/>
      </c>
      <c r="P695" s="50">
        <v>0.1</v>
      </c>
      <c r="Q695" s="54">
        <v>2.7777777777777778E-4</v>
      </c>
      <c r="R695" s="52">
        <v>10</v>
      </c>
    </row>
    <row r="696" spans="1:18" ht="24" customHeight="1">
      <c r="A696" s="57">
        <v>684</v>
      </c>
      <c r="B696" s="58"/>
      <c r="C696" s="217">
        <v>916</v>
      </c>
      <c r="D696" s="150" t="s">
        <v>611</v>
      </c>
      <c r="E696" s="124"/>
      <c r="F696" s="157">
        <v>6</v>
      </c>
      <c r="G696" s="77" t="str">
        <f t="shared" si="292"/>
        <v/>
      </c>
      <c r="H696" s="102">
        <v>15</v>
      </c>
      <c r="I696" s="103" t="str">
        <f t="shared" si="274"/>
        <v/>
      </c>
      <c r="J696" s="104" t="s">
        <v>895</v>
      </c>
      <c r="K696" s="116">
        <f t="shared" si="291"/>
        <v>68</v>
      </c>
      <c r="L696" s="111">
        <v>85</v>
      </c>
      <c r="M696" s="99" t="str">
        <f t="shared" si="293"/>
        <v/>
      </c>
      <c r="P696" s="50">
        <v>0.1</v>
      </c>
      <c r="Q696" s="54">
        <v>2.7777777777777778E-4</v>
      </c>
      <c r="R696" s="52">
        <v>10</v>
      </c>
    </row>
    <row r="697" spans="1:18" ht="24" customHeight="1">
      <c r="A697" s="57">
        <v>685</v>
      </c>
      <c r="B697" s="58"/>
      <c r="C697" s="217">
        <v>1019</v>
      </c>
      <c r="D697" s="150" t="s">
        <v>612</v>
      </c>
      <c r="E697" s="124"/>
      <c r="F697" s="157">
        <v>6</v>
      </c>
      <c r="G697" s="77" t="str">
        <f t="shared" si="292"/>
        <v/>
      </c>
      <c r="H697" s="102">
        <v>15</v>
      </c>
      <c r="I697" s="103" t="str">
        <f t="shared" si="274"/>
        <v/>
      </c>
      <c r="J697" s="104" t="s">
        <v>895</v>
      </c>
      <c r="K697" s="116">
        <f t="shared" si="291"/>
        <v>68</v>
      </c>
      <c r="L697" s="111">
        <v>85</v>
      </c>
      <c r="M697" s="99" t="str">
        <f t="shared" si="293"/>
        <v/>
      </c>
      <c r="P697" s="50">
        <v>0.1</v>
      </c>
      <c r="Q697" s="54">
        <v>2.7777777777777778E-4</v>
      </c>
      <c r="R697" s="52">
        <v>10</v>
      </c>
    </row>
    <row r="698" spans="1:18" ht="24" customHeight="1">
      <c r="A698" s="57">
        <v>686</v>
      </c>
      <c r="B698" s="58"/>
      <c r="C698" s="217">
        <v>643</v>
      </c>
      <c r="D698" s="150" t="s">
        <v>613</v>
      </c>
      <c r="E698" s="124"/>
      <c r="F698" s="157">
        <v>6</v>
      </c>
      <c r="G698" s="77" t="str">
        <f t="shared" si="292"/>
        <v/>
      </c>
      <c r="H698" s="102">
        <v>15</v>
      </c>
      <c r="I698" s="103" t="str">
        <f t="shared" si="274"/>
        <v/>
      </c>
      <c r="J698" s="104" t="s">
        <v>895</v>
      </c>
      <c r="K698" s="116">
        <f t="shared" si="291"/>
        <v>68</v>
      </c>
      <c r="L698" s="111">
        <v>85</v>
      </c>
      <c r="M698" s="99" t="str">
        <f t="shared" si="293"/>
        <v/>
      </c>
      <c r="P698" s="50">
        <v>7.0000000000000007E-2</v>
      </c>
      <c r="Q698" s="54">
        <v>2.7777777777777778E-4</v>
      </c>
      <c r="R698" s="52">
        <v>10</v>
      </c>
    </row>
    <row r="699" spans="1:18" ht="24" customHeight="1">
      <c r="A699" s="57">
        <v>687</v>
      </c>
      <c r="B699" s="58"/>
      <c r="C699" s="217">
        <v>1113</v>
      </c>
      <c r="D699" s="150" t="s">
        <v>614</v>
      </c>
      <c r="E699" s="124"/>
      <c r="F699" s="157">
        <v>6</v>
      </c>
      <c r="G699" s="77" t="str">
        <f t="shared" si="292"/>
        <v/>
      </c>
      <c r="H699" s="102">
        <v>15</v>
      </c>
      <c r="I699" s="103" t="str">
        <f t="shared" si="274"/>
        <v/>
      </c>
      <c r="J699" s="104" t="s">
        <v>895</v>
      </c>
      <c r="K699" s="116">
        <f t="shared" si="291"/>
        <v>68</v>
      </c>
      <c r="L699" s="111">
        <v>85</v>
      </c>
      <c r="M699" s="99" t="str">
        <f t="shared" si="293"/>
        <v/>
      </c>
      <c r="P699" s="50">
        <v>0.1</v>
      </c>
      <c r="Q699" s="54">
        <v>2.7777777777777778E-4</v>
      </c>
      <c r="R699" s="52">
        <v>10</v>
      </c>
    </row>
    <row r="700" spans="1:18" ht="24" customHeight="1">
      <c r="A700" s="57">
        <v>688</v>
      </c>
      <c r="B700" s="58"/>
      <c r="C700" s="217">
        <v>1058</v>
      </c>
      <c r="D700" s="150" t="s">
        <v>615</v>
      </c>
      <c r="E700" s="124"/>
      <c r="F700" s="157">
        <v>6</v>
      </c>
      <c r="G700" s="77" t="str">
        <f t="shared" si="292"/>
        <v/>
      </c>
      <c r="H700" s="102">
        <v>15</v>
      </c>
      <c r="I700" s="103" t="str">
        <f t="shared" si="274"/>
        <v/>
      </c>
      <c r="J700" s="104" t="s">
        <v>895</v>
      </c>
      <c r="K700" s="116">
        <f t="shared" si="291"/>
        <v>68</v>
      </c>
      <c r="L700" s="111">
        <v>85</v>
      </c>
      <c r="M700" s="99" t="str">
        <f t="shared" si="293"/>
        <v/>
      </c>
      <c r="P700" s="50">
        <v>0.1</v>
      </c>
      <c r="Q700" s="54">
        <v>2.7777777777777778E-4</v>
      </c>
      <c r="R700" s="52">
        <v>10</v>
      </c>
    </row>
    <row r="701" spans="1:18" ht="24" customHeight="1">
      <c r="A701" s="57">
        <v>689</v>
      </c>
      <c r="B701" s="58"/>
      <c r="C701" s="217">
        <v>1059</v>
      </c>
      <c r="D701" s="150" t="s">
        <v>616</v>
      </c>
      <c r="E701" s="124"/>
      <c r="F701" s="157">
        <v>6</v>
      </c>
      <c r="G701" s="77" t="str">
        <f t="shared" si="292"/>
        <v/>
      </c>
      <c r="H701" s="102">
        <v>15</v>
      </c>
      <c r="I701" s="103" t="str">
        <f t="shared" si="274"/>
        <v/>
      </c>
      <c r="J701" s="104" t="s">
        <v>895</v>
      </c>
      <c r="K701" s="116">
        <f t="shared" si="291"/>
        <v>68</v>
      </c>
      <c r="L701" s="111">
        <v>85</v>
      </c>
      <c r="M701" s="99" t="str">
        <f t="shared" si="293"/>
        <v/>
      </c>
      <c r="P701" s="50">
        <v>0.1</v>
      </c>
      <c r="Q701" s="54">
        <v>2.7777777777777778E-4</v>
      </c>
      <c r="R701" s="52">
        <v>10</v>
      </c>
    </row>
    <row r="702" spans="1:18" ht="24" customHeight="1">
      <c r="A702" s="57">
        <v>690</v>
      </c>
      <c r="B702" s="58"/>
      <c r="C702" s="217">
        <v>1108</v>
      </c>
      <c r="D702" s="150" t="s">
        <v>617</v>
      </c>
      <c r="E702" s="124"/>
      <c r="F702" s="157">
        <v>6</v>
      </c>
      <c r="G702" s="77" t="str">
        <f t="shared" si="292"/>
        <v/>
      </c>
      <c r="H702" s="102">
        <v>15</v>
      </c>
      <c r="I702" s="103" t="str">
        <f t="shared" si="274"/>
        <v/>
      </c>
      <c r="J702" s="104" t="s">
        <v>895</v>
      </c>
      <c r="K702" s="116">
        <f t="shared" si="291"/>
        <v>68</v>
      </c>
      <c r="L702" s="111">
        <v>85</v>
      </c>
      <c r="M702" s="99" t="str">
        <f t="shared" si="293"/>
        <v/>
      </c>
      <c r="P702" s="50">
        <v>0.1</v>
      </c>
      <c r="Q702" s="54">
        <v>2.7777777777777778E-4</v>
      </c>
      <c r="R702" s="52">
        <v>10</v>
      </c>
    </row>
    <row r="703" spans="1:18" ht="24" customHeight="1">
      <c r="A703" s="57">
        <v>691</v>
      </c>
      <c r="B703" s="58"/>
      <c r="C703" s="217">
        <v>642</v>
      </c>
      <c r="D703" s="150" t="s">
        <v>618</v>
      </c>
      <c r="E703" s="124"/>
      <c r="F703" s="157">
        <v>6</v>
      </c>
      <c r="G703" s="77" t="str">
        <f t="shared" si="292"/>
        <v/>
      </c>
      <c r="H703" s="102">
        <v>15</v>
      </c>
      <c r="I703" s="103" t="str">
        <f t="shared" si="274"/>
        <v/>
      </c>
      <c r="J703" s="104" t="s">
        <v>895</v>
      </c>
      <c r="K703" s="116">
        <f t="shared" si="291"/>
        <v>68</v>
      </c>
      <c r="L703" s="111">
        <v>85</v>
      </c>
      <c r="M703" s="99" t="str">
        <f t="shared" si="293"/>
        <v/>
      </c>
      <c r="P703" s="50">
        <v>7.0000000000000007E-2</v>
      </c>
      <c r="Q703" s="54">
        <v>2.7777777777777778E-4</v>
      </c>
      <c r="R703" s="52">
        <v>10</v>
      </c>
    </row>
    <row r="704" spans="1:18" ht="24" customHeight="1">
      <c r="A704" s="57">
        <v>692</v>
      </c>
      <c r="B704" s="58"/>
      <c r="C704" s="217">
        <v>899</v>
      </c>
      <c r="D704" s="150" t="s">
        <v>619</v>
      </c>
      <c r="E704" s="124"/>
      <c r="F704" s="157">
        <v>6</v>
      </c>
      <c r="G704" s="77" t="str">
        <f t="shared" si="292"/>
        <v/>
      </c>
      <c r="H704" s="102">
        <v>15</v>
      </c>
      <c r="I704" s="103" t="str">
        <f t="shared" ref="I704:I785" si="294">IF(E704="","",E704/H704)</f>
        <v/>
      </c>
      <c r="J704" s="104" t="s">
        <v>895</v>
      </c>
      <c r="K704" s="116">
        <f t="shared" si="291"/>
        <v>68</v>
      </c>
      <c r="L704" s="111">
        <v>85</v>
      </c>
      <c r="M704" s="99" t="str">
        <f t="shared" si="293"/>
        <v/>
      </c>
      <c r="P704" s="50">
        <v>0.1</v>
      </c>
      <c r="Q704" s="54">
        <v>2.7777777777777778E-4</v>
      </c>
      <c r="R704" s="52">
        <v>10</v>
      </c>
    </row>
    <row r="705" spans="1:18" ht="24" customHeight="1">
      <c r="A705" s="57">
        <v>693</v>
      </c>
      <c r="B705" s="58"/>
      <c r="C705" s="217">
        <v>1049</v>
      </c>
      <c r="D705" s="150" t="s">
        <v>620</v>
      </c>
      <c r="E705" s="124"/>
      <c r="F705" s="157">
        <v>6</v>
      </c>
      <c r="G705" s="77" t="str">
        <f t="shared" si="292"/>
        <v/>
      </c>
      <c r="H705" s="102">
        <v>15</v>
      </c>
      <c r="I705" s="103" t="str">
        <f t="shared" si="294"/>
        <v/>
      </c>
      <c r="J705" s="104" t="s">
        <v>895</v>
      </c>
      <c r="K705" s="116">
        <f t="shared" si="291"/>
        <v>68</v>
      </c>
      <c r="L705" s="111">
        <v>85</v>
      </c>
      <c r="M705" s="99" t="str">
        <f t="shared" si="293"/>
        <v/>
      </c>
      <c r="P705" s="50">
        <v>0.1</v>
      </c>
      <c r="Q705" s="54">
        <v>2.7777777777777778E-4</v>
      </c>
      <c r="R705" s="52">
        <v>10</v>
      </c>
    </row>
    <row r="706" spans="1:18" ht="24" customHeight="1">
      <c r="A706" s="57">
        <v>694</v>
      </c>
      <c r="B706" s="58"/>
      <c r="C706" s="217">
        <v>1056</v>
      </c>
      <c r="D706" s="150" t="s">
        <v>621</v>
      </c>
      <c r="E706" s="124"/>
      <c r="F706" s="157">
        <v>6</v>
      </c>
      <c r="G706" s="77" t="str">
        <f t="shared" si="292"/>
        <v/>
      </c>
      <c r="H706" s="102">
        <v>15</v>
      </c>
      <c r="I706" s="103" t="str">
        <f t="shared" si="294"/>
        <v/>
      </c>
      <c r="J706" s="104" t="s">
        <v>895</v>
      </c>
      <c r="K706" s="116">
        <f t="shared" si="291"/>
        <v>68</v>
      </c>
      <c r="L706" s="111">
        <v>85</v>
      </c>
      <c r="M706" s="99" t="str">
        <f t="shared" si="293"/>
        <v/>
      </c>
      <c r="P706" s="50">
        <v>0.1</v>
      </c>
      <c r="Q706" s="54">
        <v>2.7777777777777778E-4</v>
      </c>
      <c r="R706" s="52">
        <v>10</v>
      </c>
    </row>
    <row r="707" spans="1:18" ht="24" customHeight="1">
      <c r="A707" s="57">
        <v>695</v>
      </c>
      <c r="B707" s="58"/>
      <c r="C707" s="217">
        <v>1099</v>
      </c>
      <c r="D707" s="126" t="s">
        <v>622</v>
      </c>
      <c r="E707" s="124"/>
      <c r="F707" s="157">
        <v>6</v>
      </c>
      <c r="G707" s="77" t="str">
        <f t="shared" si="292"/>
        <v/>
      </c>
      <c r="H707" s="102">
        <v>15</v>
      </c>
      <c r="I707" s="103" t="str">
        <f t="shared" si="294"/>
        <v/>
      </c>
      <c r="J707" s="104" t="s">
        <v>895</v>
      </c>
      <c r="K707" s="116">
        <f t="shared" si="291"/>
        <v>68</v>
      </c>
      <c r="L707" s="111">
        <v>85</v>
      </c>
      <c r="M707" s="99" t="str">
        <f t="shared" si="293"/>
        <v/>
      </c>
      <c r="P707" s="50">
        <v>0.1</v>
      </c>
      <c r="Q707" s="54">
        <v>2.7777777777777778E-4</v>
      </c>
      <c r="R707" s="52">
        <v>10</v>
      </c>
    </row>
    <row r="708" spans="1:18" ht="24" customHeight="1">
      <c r="A708" s="57">
        <v>696</v>
      </c>
      <c r="B708" s="58"/>
      <c r="C708" s="217">
        <v>1321</v>
      </c>
      <c r="D708" s="126" t="s">
        <v>217</v>
      </c>
      <c r="E708" s="124"/>
      <c r="F708" s="157">
        <v>6</v>
      </c>
      <c r="G708" s="77" t="str">
        <f t="shared" si="292"/>
        <v/>
      </c>
      <c r="H708" s="102">
        <v>15</v>
      </c>
      <c r="I708" s="103" t="str">
        <f t="shared" si="294"/>
        <v/>
      </c>
      <c r="J708" s="104" t="s">
        <v>895</v>
      </c>
      <c r="K708" s="116">
        <f t="shared" si="291"/>
        <v>68</v>
      </c>
      <c r="L708" s="111">
        <v>85</v>
      </c>
      <c r="M708" s="99" t="str">
        <f t="shared" si="293"/>
        <v/>
      </c>
      <c r="P708" s="50">
        <v>7.0000000000000007E-2</v>
      </c>
      <c r="Q708" s="54">
        <v>2.7777777777777778E-4</v>
      </c>
      <c r="R708" s="52">
        <v>10</v>
      </c>
    </row>
    <row r="709" spans="1:18" ht="24" customHeight="1">
      <c r="A709" s="57">
        <v>697</v>
      </c>
      <c r="B709" s="58"/>
      <c r="C709" s="217">
        <v>1322</v>
      </c>
      <c r="D709" s="126" t="s">
        <v>218</v>
      </c>
      <c r="E709" s="124"/>
      <c r="F709" s="157">
        <v>6</v>
      </c>
      <c r="G709" s="77" t="str">
        <f t="shared" si="292"/>
        <v/>
      </c>
      <c r="H709" s="102">
        <v>15</v>
      </c>
      <c r="I709" s="103" t="str">
        <f t="shared" si="294"/>
        <v/>
      </c>
      <c r="J709" s="104" t="s">
        <v>895</v>
      </c>
      <c r="K709" s="116">
        <f t="shared" si="291"/>
        <v>68</v>
      </c>
      <c r="L709" s="111">
        <v>85</v>
      </c>
      <c r="M709" s="99" t="str">
        <f t="shared" si="293"/>
        <v/>
      </c>
      <c r="P709" s="50">
        <v>0.1</v>
      </c>
      <c r="Q709" s="54">
        <v>2.7777777777777778E-4</v>
      </c>
      <c r="R709" s="52">
        <v>10</v>
      </c>
    </row>
    <row r="710" spans="1:18" ht="24" customHeight="1">
      <c r="A710" s="57">
        <v>698</v>
      </c>
      <c r="B710" s="58"/>
      <c r="C710" s="217">
        <v>1323</v>
      </c>
      <c r="D710" s="126" t="s">
        <v>219</v>
      </c>
      <c r="E710" s="124"/>
      <c r="F710" s="157">
        <v>6</v>
      </c>
      <c r="G710" s="77" t="str">
        <f t="shared" si="292"/>
        <v/>
      </c>
      <c r="H710" s="102">
        <v>15</v>
      </c>
      <c r="I710" s="103" t="str">
        <f t="shared" si="294"/>
        <v/>
      </c>
      <c r="J710" s="104" t="s">
        <v>895</v>
      </c>
      <c r="K710" s="116">
        <f t="shared" si="291"/>
        <v>68</v>
      </c>
      <c r="L710" s="111">
        <v>85</v>
      </c>
      <c r="M710" s="99" t="str">
        <f t="shared" si="293"/>
        <v/>
      </c>
      <c r="P710" s="50">
        <v>0.1</v>
      </c>
      <c r="Q710" s="54">
        <v>2.7777777777777778E-4</v>
      </c>
      <c r="R710" s="52">
        <v>10</v>
      </c>
    </row>
    <row r="711" spans="1:18" ht="24" customHeight="1">
      <c r="A711" s="57">
        <v>699</v>
      </c>
      <c r="B711" s="58"/>
      <c r="C711" s="217">
        <v>1324</v>
      </c>
      <c r="D711" s="126" t="s">
        <v>220</v>
      </c>
      <c r="E711" s="124"/>
      <c r="F711" s="157">
        <v>6</v>
      </c>
      <c r="G711" s="77" t="str">
        <f t="shared" si="292"/>
        <v/>
      </c>
      <c r="H711" s="102">
        <v>15</v>
      </c>
      <c r="I711" s="103" t="str">
        <f t="shared" si="294"/>
        <v/>
      </c>
      <c r="J711" s="104" t="s">
        <v>895</v>
      </c>
      <c r="K711" s="116">
        <f t="shared" si="291"/>
        <v>68</v>
      </c>
      <c r="L711" s="111">
        <v>85</v>
      </c>
      <c r="M711" s="99" t="str">
        <f t="shared" si="293"/>
        <v/>
      </c>
      <c r="P711" s="50">
        <v>0.1</v>
      </c>
      <c r="Q711" s="54">
        <v>2.7777777777777778E-4</v>
      </c>
      <c r="R711" s="52">
        <v>10</v>
      </c>
    </row>
    <row r="712" spans="1:18" ht="24" customHeight="1" thickBot="1">
      <c r="A712" s="57">
        <v>700</v>
      </c>
      <c r="B712" s="58"/>
      <c r="C712" s="217">
        <v>1325</v>
      </c>
      <c r="D712" s="126" t="s">
        <v>221</v>
      </c>
      <c r="E712" s="124"/>
      <c r="F712" s="157">
        <v>6</v>
      </c>
      <c r="G712" s="77" t="str">
        <f t="shared" si="292"/>
        <v/>
      </c>
      <c r="H712" s="102">
        <v>15</v>
      </c>
      <c r="I712" s="103" t="str">
        <f t="shared" si="294"/>
        <v/>
      </c>
      <c r="J712" s="104" t="s">
        <v>895</v>
      </c>
      <c r="K712" s="116">
        <f t="shared" si="291"/>
        <v>68</v>
      </c>
      <c r="L712" s="111">
        <v>85</v>
      </c>
      <c r="M712" s="99" t="str">
        <f t="shared" si="293"/>
        <v/>
      </c>
      <c r="P712" s="50">
        <v>0.1</v>
      </c>
      <c r="Q712" s="54">
        <v>2.7777777777777778E-4</v>
      </c>
      <c r="R712" s="52">
        <v>10</v>
      </c>
    </row>
    <row r="713" spans="1:18" ht="24" customHeight="1">
      <c r="A713" s="57">
        <v>701</v>
      </c>
      <c r="B713" s="229"/>
      <c r="C713" s="217">
        <v>647</v>
      </c>
      <c r="D713" s="233" t="s">
        <v>222</v>
      </c>
      <c r="E713" s="124"/>
      <c r="F713" s="157">
        <v>2</v>
      </c>
      <c r="G713" s="77" t="str">
        <f t="shared" si="292"/>
        <v/>
      </c>
      <c r="H713" s="102">
        <v>12</v>
      </c>
      <c r="I713" s="103" t="str">
        <f t="shared" si="294"/>
        <v/>
      </c>
      <c r="J713" s="104" t="s">
        <v>895</v>
      </c>
      <c r="K713" s="116">
        <f t="shared" si="291"/>
        <v>160</v>
      </c>
      <c r="L713" s="111">
        <v>200</v>
      </c>
      <c r="M713" s="99" t="str">
        <f t="shared" si="293"/>
        <v/>
      </c>
      <c r="P713" s="50">
        <v>0.5</v>
      </c>
      <c r="Q713" s="54">
        <v>1.0416666666666667E-3</v>
      </c>
      <c r="R713" s="52">
        <v>10</v>
      </c>
    </row>
    <row r="714" spans="1:18" ht="24" customHeight="1">
      <c r="A714" s="57">
        <v>702</v>
      </c>
      <c r="B714" s="230"/>
      <c r="C714" s="217">
        <v>1689</v>
      </c>
      <c r="D714" s="151" t="s">
        <v>1033</v>
      </c>
      <c r="E714" s="124"/>
      <c r="F714" s="157">
        <v>2</v>
      </c>
      <c r="G714" s="77" t="str">
        <f t="shared" ref="G714:G716" si="295">IF(E714="","",E714*F714)</f>
        <v/>
      </c>
      <c r="H714" s="102">
        <v>12</v>
      </c>
      <c r="I714" s="103" t="str">
        <f t="shared" ref="I714:I716" si="296">IF(E714="","",E714/H714)</f>
        <v/>
      </c>
      <c r="J714" s="104" t="s">
        <v>895</v>
      </c>
      <c r="K714" s="116">
        <f t="shared" ref="K714:K716" si="297">L714*(1+K$9)</f>
        <v>192</v>
      </c>
      <c r="L714" s="111">
        <v>240</v>
      </c>
      <c r="M714" s="99" t="str">
        <f t="shared" ref="M714:M716" si="298">IF(E714="","",G714*K714)</f>
        <v/>
      </c>
      <c r="P714" s="50">
        <v>0.5</v>
      </c>
      <c r="Q714" s="54">
        <v>1.0416666666666667E-3</v>
      </c>
      <c r="R714" s="52">
        <v>10</v>
      </c>
    </row>
    <row r="715" spans="1:18" ht="24" customHeight="1">
      <c r="A715" s="57">
        <v>703</v>
      </c>
      <c r="B715" s="230"/>
      <c r="C715" s="217">
        <v>1690</v>
      </c>
      <c r="D715" s="151" t="s">
        <v>1034</v>
      </c>
      <c r="E715" s="124"/>
      <c r="F715" s="157">
        <v>2</v>
      </c>
      <c r="G715" s="77" t="str">
        <f t="shared" si="295"/>
        <v/>
      </c>
      <c r="H715" s="102">
        <v>12</v>
      </c>
      <c r="I715" s="103" t="str">
        <f t="shared" si="296"/>
        <v/>
      </c>
      <c r="J715" s="104" t="s">
        <v>895</v>
      </c>
      <c r="K715" s="116">
        <f t="shared" si="297"/>
        <v>160</v>
      </c>
      <c r="L715" s="111">
        <v>200</v>
      </c>
      <c r="M715" s="99" t="str">
        <f t="shared" si="298"/>
        <v/>
      </c>
      <c r="P715" s="50">
        <v>0.5</v>
      </c>
      <c r="Q715" s="54">
        <v>1.0416666666666667E-3</v>
      </c>
      <c r="R715" s="52">
        <v>10</v>
      </c>
    </row>
    <row r="716" spans="1:18" ht="24" customHeight="1">
      <c r="A716" s="57">
        <v>704</v>
      </c>
      <c r="B716" s="230"/>
      <c r="C716" s="217">
        <v>1691</v>
      </c>
      <c r="D716" s="151" t="s">
        <v>1035</v>
      </c>
      <c r="E716" s="124"/>
      <c r="F716" s="157">
        <v>2</v>
      </c>
      <c r="G716" s="77" t="str">
        <f t="shared" si="295"/>
        <v/>
      </c>
      <c r="H716" s="102">
        <v>12</v>
      </c>
      <c r="I716" s="103" t="str">
        <f t="shared" si="296"/>
        <v/>
      </c>
      <c r="J716" s="104" t="s">
        <v>895</v>
      </c>
      <c r="K716" s="116">
        <f t="shared" si="297"/>
        <v>160</v>
      </c>
      <c r="L716" s="111">
        <v>200</v>
      </c>
      <c r="M716" s="99" t="str">
        <f t="shared" si="298"/>
        <v/>
      </c>
      <c r="P716" s="50">
        <v>0.5</v>
      </c>
      <c r="Q716" s="54">
        <v>1.0416666666666667E-3</v>
      </c>
      <c r="R716" s="52">
        <v>10</v>
      </c>
    </row>
    <row r="717" spans="1:18" ht="24" customHeight="1">
      <c r="A717" s="57">
        <v>705</v>
      </c>
      <c r="B717" s="230"/>
      <c r="C717" s="217">
        <v>649</v>
      </c>
      <c r="D717" s="151" t="s">
        <v>623</v>
      </c>
      <c r="E717" s="124"/>
      <c r="F717" s="157">
        <v>2</v>
      </c>
      <c r="G717" s="77" t="str">
        <f t="shared" si="292"/>
        <v/>
      </c>
      <c r="H717" s="102">
        <v>12</v>
      </c>
      <c r="I717" s="103" t="str">
        <f t="shared" si="294"/>
        <v/>
      </c>
      <c r="J717" s="104" t="s">
        <v>895</v>
      </c>
      <c r="K717" s="116">
        <f t="shared" si="291"/>
        <v>192</v>
      </c>
      <c r="L717" s="111">
        <v>240</v>
      </c>
      <c r="M717" s="99" t="str">
        <f t="shared" si="293"/>
        <v/>
      </c>
      <c r="P717" s="50">
        <v>0.5</v>
      </c>
      <c r="Q717" s="54">
        <v>1.0416666666666667E-3</v>
      </c>
      <c r="R717" s="52">
        <v>10</v>
      </c>
    </row>
    <row r="718" spans="1:18" ht="24" customHeight="1">
      <c r="A718" s="57">
        <v>706</v>
      </c>
      <c r="B718" s="230"/>
      <c r="C718" s="217">
        <v>650</v>
      </c>
      <c r="D718" s="151" t="s">
        <v>624</v>
      </c>
      <c r="E718" s="124"/>
      <c r="F718" s="157">
        <v>2</v>
      </c>
      <c r="G718" s="77" t="str">
        <f t="shared" si="292"/>
        <v/>
      </c>
      <c r="H718" s="102">
        <v>12</v>
      </c>
      <c r="I718" s="103" t="str">
        <f t="shared" si="294"/>
        <v/>
      </c>
      <c r="J718" s="104" t="s">
        <v>895</v>
      </c>
      <c r="K718" s="116">
        <f t="shared" si="291"/>
        <v>160</v>
      </c>
      <c r="L718" s="111">
        <v>200</v>
      </c>
      <c r="M718" s="99" t="str">
        <f t="shared" si="293"/>
        <v/>
      </c>
      <c r="P718" s="50">
        <v>0.5</v>
      </c>
      <c r="Q718" s="54">
        <v>1.0416666666666667E-3</v>
      </c>
      <c r="R718" s="52">
        <v>10</v>
      </c>
    </row>
    <row r="719" spans="1:18" ht="24" customHeight="1">
      <c r="A719" s="57">
        <v>707</v>
      </c>
      <c r="B719" s="230"/>
      <c r="C719" s="217">
        <v>651</v>
      </c>
      <c r="D719" s="151" t="s">
        <v>625</v>
      </c>
      <c r="E719" s="124"/>
      <c r="F719" s="157">
        <v>2</v>
      </c>
      <c r="G719" s="77" t="str">
        <f t="shared" si="292"/>
        <v/>
      </c>
      <c r="H719" s="102">
        <v>12</v>
      </c>
      <c r="I719" s="103" t="str">
        <f t="shared" si="294"/>
        <v/>
      </c>
      <c r="J719" s="104" t="s">
        <v>895</v>
      </c>
      <c r="K719" s="116">
        <f t="shared" si="291"/>
        <v>160</v>
      </c>
      <c r="L719" s="111">
        <v>200</v>
      </c>
      <c r="M719" s="99" t="str">
        <f t="shared" si="293"/>
        <v/>
      </c>
      <c r="P719" s="50">
        <v>0.5</v>
      </c>
      <c r="Q719" s="54">
        <v>1.0416666666666667E-3</v>
      </c>
      <c r="R719" s="52">
        <v>10</v>
      </c>
    </row>
    <row r="720" spans="1:18" ht="24" customHeight="1">
      <c r="A720" s="57">
        <v>708</v>
      </c>
      <c r="B720" s="230"/>
      <c r="C720" s="217">
        <v>1692</v>
      </c>
      <c r="D720" s="151" t="s">
        <v>1036</v>
      </c>
      <c r="E720" s="124"/>
      <c r="F720" s="157">
        <v>2</v>
      </c>
      <c r="G720" s="77" t="str">
        <f t="shared" ref="G720:G725" si="299">IF(E720="","",E720*F720)</f>
        <v/>
      </c>
      <c r="H720" s="102">
        <v>12</v>
      </c>
      <c r="I720" s="103" t="str">
        <f t="shared" ref="I720:I725" si="300">IF(E720="","",E720/H720)</f>
        <v/>
      </c>
      <c r="J720" s="104" t="s">
        <v>895</v>
      </c>
      <c r="K720" s="116">
        <f t="shared" ref="K720:K725" si="301">L720*(1+K$9)</f>
        <v>192</v>
      </c>
      <c r="L720" s="111">
        <v>240</v>
      </c>
      <c r="M720" s="99" t="str">
        <f t="shared" ref="M720:M725" si="302">IF(E720="","",G720*K720)</f>
        <v/>
      </c>
      <c r="P720" s="50">
        <v>0.5</v>
      </c>
      <c r="Q720" s="54">
        <v>1.0416666666666667E-3</v>
      </c>
      <c r="R720" s="52">
        <v>10</v>
      </c>
    </row>
    <row r="721" spans="1:18" ht="24" customHeight="1">
      <c r="A721" s="57">
        <v>709</v>
      </c>
      <c r="B721" s="230"/>
      <c r="C721" s="217">
        <v>1693</v>
      </c>
      <c r="D721" s="151" t="s">
        <v>1037</v>
      </c>
      <c r="E721" s="124"/>
      <c r="F721" s="157">
        <v>2</v>
      </c>
      <c r="G721" s="77" t="str">
        <f t="shared" si="299"/>
        <v/>
      </c>
      <c r="H721" s="102">
        <v>12</v>
      </c>
      <c r="I721" s="103" t="str">
        <f t="shared" si="300"/>
        <v/>
      </c>
      <c r="J721" s="104" t="s">
        <v>895</v>
      </c>
      <c r="K721" s="116">
        <f t="shared" si="301"/>
        <v>160</v>
      </c>
      <c r="L721" s="111">
        <v>200</v>
      </c>
      <c r="M721" s="99" t="str">
        <f t="shared" si="302"/>
        <v/>
      </c>
      <c r="P721" s="50">
        <v>0.5</v>
      </c>
      <c r="Q721" s="54">
        <v>1.0416666666666667E-3</v>
      </c>
      <c r="R721" s="52">
        <v>10</v>
      </c>
    </row>
    <row r="722" spans="1:18" ht="24" customHeight="1">
      <c r="A722" s="57">
        <v>710</v>
      </c>
      <c r="B722" s="230"/>
      <c r="C722" s="217">
        <v>1694</v>
      </c>
      <c r="D722" s="151" t="s">
        <v>1038</v>
      </c>
      <c r="E722" s="124"/>
      <c r="F722" s="157">
        <v>2</v>
      </c>
      <c r="G722" s="77" t="str">
        <f t="shared" si="299"/>
        <v/>
      </c>
      <c r="H722" s="102">
        <v>12</v>
      </c>
      <c r="I722" s="103" t="str">
        <f t="shared" si="300"/>
        <v/>
      </c>
      <c r="J722" s="104" t="s">
        <v>895</v>
      </c>
      <c r="K722" s="116">
        <f t="shared" si="301"/>
        <v>160</v>
      </c>
      <c r="L722" s="111">
        <v>200</v>
      </c>
      <c r="M722" s="99" t="str">
        <f t="shared" si="302"/>
        <v/>
      </c>
      <c r="P722" s="50">
        <v>0.5</v>
      </c>
      <c r="Q722" s="54">
        <v>1.0416666666666667E-3</v>
      </c>
      <c r="R722" s="52">
        <v>10</v>
      </c>
    </row>
    <row r="723" spans="1:18" ht="24" customHeight="1">
      <c r="A723" s="57">
        <v>711</v>
      </c>
      <c r="B723" s="230"/>
      <c r="C723" s="217">
        <v>1695</v>
      </c>
      <c r="D723" s="151" t="s">
        <v>1039</v>
      </c>
      <c r="E723" s="124"/>
      <c r="F723" s="157">
        <v>2</v>
      </c>
      <c r="G723" s="77" t="str">
        <f t="shared" si="299"/>
        <v/>
      </c>
      <c r="H723" s="102">
        <v>12</v>
      </c>
      <c r="I723" s="103" t="str">
        <f t="shared" si="300"/>
        <v/>
      </c>
      <c r="J723" s="104" t="s">
        <v>895</v>
      </c>
      <c r="K723" s="116">
        <f t="shared" si="301"/>
        <v>192</v>
      </c>
      <c r="L723" s="111">
        <v>240</v>
      </c>
      <c r="M723" s="99" t="str">
        <f t="shared" si="302"/>
        <v/>
      </c>
      <c r="P723" s="50">
        <v>0.5</v>
      </c>
      <c r="Q723" s="54">
        <v>1.0416666666666667E-3</v>
      </c>
      <c r="R723" s="52">
        <v>10</v>
      </c>
    </row>
    <row r="724" spans="1:18" ht="24" customHeight="1">
      <c r="A724" s="57">
        <v>712</v>
      </c>
      <c r="B724" s="230"/>
      <c r="C724" s="217">
        <v>1696</v>
      </c>
      <c r="D724" s="151" t="s">
        <v>1040</v>
      </c>
      <c r="E724" s="124"/>
      <c r="F724" s="157">
        <v>2</v>
      </c>
      <c r="G724" s="77" t="str">
        <f t="shared" si="299"/>
        <v/>
      </c>
      <c r="H724" s="102">
        <v>12</v>
      </c>
      <c r="I724" s="103" t="str">
        <f t="shared" si="300"/>
        <v/>
      </c>
      <c r="J724" s="104" t="s">
        <v>895</v>
      </c>
      <c r="K724" s="116">
        <f t="shared" si="301"/>
        <v>160</v>
      </c>
      <c r="L724" s="111">
        <v>200</v>
      </c>
      <c r="M724" s="99" t="str">
        <f t="shared" si="302"/>
        <v/>
      </c>
      <c r="P724" s="50">
        <v>0.5</v>
      </c>
      <c r="Q724" s="54">
        <v>1.0416666666666667E-3</v>
      </c>
      <c r="R724" s="52">
        <v>10</v>
      </c>
    </row>
    <row r="725" spans="1:18" ht="24" customHeight="1">
      <c r="A725" s="57">
        <v>713</v>
      </c>
      <c r="B725" s="230"/>
      <c r="C725" s="217">
        <v>1697</v>
      </c>
      <c r="D725" s="151" t="s">
        <v>1041</v>
      </c>
      <c r="E725" s="124"/>
      <c r="F725" s="157">
        <v>2</v>
      </c>
      <c r="G725" s="77" t="str">
        <f t="shared" si="299"/>
        <v/>
      </c>
      <c r="H725" s="102">
        <v>12</v>
      </c>
      <c r="I725" s="103" t="str">
        <f t="shared" si="300"/>
        <v/>
      </c>
      <c r="J725" s="104" t="s">
        <v>895</v>
      </c>
      <c r="K725" s="116">
        <f t="shared" si="301"/>
        <v>160</v>
      </c>
      <c r="L725" s="111">
        <v>200</v>
      </c>
      <c r="M725" s="99" t="str">
        <f t="shared" si="302"/>
        <v/>
      </c>
      <c r="P725" s="50">
        <v>0.5</v>
      </c>
      <c r="Q725" s="54">
        <v>1.0416666666666667E-3</v>
      </c>
      <c r="R725" s="52">
        <v>10</v>
      </c>
    </row>
    <row r="726" spans="1:18" ht="24" customHeight="1">
      <c r="A726" s="57">
        <v>714</v>
      </c>
      <c r="B726" s="230"/>
      <c r="C726" s="217">
        <v>654</v>
      </c>
      <c r="D726" s="151" t="s">
        <v>626</v>
      </c>
      <c r="E726" s="124"/>
      <c r="F726" s="157">
        <v>2</v>
      </c>
      <c r="G726" s="77" t="str">
        <f t="shared" si="292"/>
        <v/>
      </c>
      <c r="H726" s="102">
        <v>12</v>
      </c>
      <c r="I726" s="103" t="str">
        <f t="shared" si="294"/>
        <v/>
      </c>
      <c r="J726" s="104" t="s">
        <v>895</v>
      </c>
      <c r="K726" s="116">
        <f t="shared" si="291"/>
        <v>192</v>
      </c>
      <c r="L726" s="111">
        <v>240</v>
      </c>
      <c r="M726" s="99" t="str">
        <f t="shared" si="293"/>
        <v/>
      </c>
      <c r="P726" s="50">
        <v>0.5</v>
      </c>
      <c r="Q726" s="54">
        <v>1.0416666666666667E-3</v>
      </c>
      <c r="R726" s="52">
        <v>10</v>
      </c>
    </row>
    <row r="727" spans="1:18" ht="24" customHeight="1">
      <c r="A727" s="57">
        <v>715</v>
      </c>
      <c r="B727" s="230"/>
      <c r="C727" s="217">
        <v>655</v>
      </c>
      <c r="D727" s="151" t="s">
        <v>627</v>
      </c>
      <c r="E727" s="124"/>
      <c r="F727" s="157">
        <v>2</v>
      </c>
      <c r="G727" s="77" t="str">
        <f t="shared" si="292"/>
        <v/>
      </c>
      <c r="H727" s="102">
        <v>12</v>
      </c>
      <c r="I727" s="103" t="str">
        <f t="shared" si="294"/>
        <v/>
      </c>
      <c r="J727" s="104" t="s">
        <v>895</v>
      </c>
      <c r="K727" s="116">
        <f t="shared" si="291"/>
        <v>160</v>
      </c>
      <c r="L727" s="111">
        <v>200</v>
      </c>
      <c r="M727" s="99" t="str">
        <f t="shared" si="293"/>
        <v/>
      </c>
      <c r="P727" s="50">
        <v>0.5</v>
      </c>
      <c r="Q727" s="54">
        <v>1.0416666666666667E-3</v>
      </c>
      <c r="R727" s="52">
        <v>10</v>
      </c>
    </row>
    <row r="728" spans="1:18" ht="24" customHeight="1">
      <c r="A728" s="57">
        <v>716</v>
      </c>
      <c r="B728" s="230"/>
      <c r="C728" s="217">
        <v>656</v>
      </c>
      <c r="D728" s="151" t="s">
        <v>628</v>
      </c>
      <c r="E728" s="124"/>
      <c r="F728" s="157">
        <v>2</v>
      </c>
      <c r="G728" s="77" t="str">
        <f t="shared" si="292"/>
        <v/>
      </c>
      <c r="H728" s="102">
        <v>12</v>
      </c>
      <c r="I728" s="103" t="str">
        <f t="shared" si="294"/>
        <v/>
      </c>
      <c r="J728" s="104" t="s">
        <v>895</v>
      </c>
      <c r="K728" s="116">
        <f t="shared" si="291"/>
        <v>160</v>
      </c>
      <c r="L728" s="111">
        <v>200</v>
      </c>
      <c r="M728" s="99" t="str">
        <f t="shared" si="293"/>
        <v/>
      </c>
      <c r="P728" s="50">
        <v>0.5</v>
      </c>
      <c r="Q728" s="54">
        <v>1.0416666666666667E-3</v>
      </c>
      <c r="R728" s="52">
        <v>10</v>
      </c>
    </row>
    <row r="729" spans="1:18" ht="24" customHeight="1">
      <c r="A729" s="57">
        <v>717</v>
      </c>
      <c r="B729" s="230"/>
      <c r="C729" s="217">
        <v>473</v>
      </c>
      <c r="D729" s="151" t="s">
        <v>223</v>
      </c>
      <c r="E729" s="124"/>
      <c r="F729" s="157">
        <v>2</v>
      </c>
      <c r="G729" s="77" t="str">
        <f t="shared" si="292"/>
        <v/>
      </c>
      <c r="H729" s="102">
        <v>12</v>
      </c>
      <c r="I729" s="103" t="str">
        <f t="shared" si="294"/>
        <v/>
      </c>
      <c r="J729" s="104" t="s">
        <v>895</v>
      </c>
      <c r="K729" s="116">
        <f t="shared" si="291"/>
        <v>192</v>
      </c>
      <c r="L729" s="111">
        <v>240</v>
      </c>
      <c r="M729" s="99" t="str">
        <f t="shared" si="293"/>
        <v/>
      </c>
      <c r="P729" s="50">
        <v>0.5</v>
      </c>
      <c r="Q729" s="54">
        <v>1.0416666666666667E-3</v>
      </c>
      <c r="R729" s="52">
        <v>10</v>
      </c>
    </row>
    <row r="730" spans="1:18" ht="24" customHeight="1">
      <c r="A730" s="57">
        <v>718</v>
      </c>
      <c r="B730" s="230"/>
      <c r="C730" s="217">
        <v>474</v>
      </c>
      <c r="D730" s="151" t="s">
        <v>224</v>
      </c>
      <c r="E730" s="124"/>
      <c r="F730" s="157">
        <v>2</v>
      </c>
      <c r="G730" s="77" t="str">
        <f t="shared" si="292"/>
        <v/>
      </c>
      <c r="H730" s="102">
        <v>12</v>
      </c>
      <c r="I730" s="103" t="str">
        <f t="shared" si="294"/>
        <v/>
      </c>
      <c r="J730" s="104" t="s">
        <v>895</v>
      </c>
      <c r="K730" s="116">
        <f t="shared" si="291"/>
        <v>160</v>
      </c>
      <c r="L730" s="111">
        <v>200</v>
      </c>
      <c r="M730" s="99" t="str">
        <f t="shared" si="293"/>
        <v/>
      </c>
      <c r="P730" s="50">
        <v>0.5</v>
      </c>
      <c r="Q730" s="54">
        <v>1.0416666666666667E-3</v>
      </c>
      <c r="R730" s="52">
        <v>10</v>
      </c>
    </row>
    <row r="731" spans="1:18" ht="24" customHeight="1">
      <c r="A731" s="57">
        <v>719</v>
      </c>
      <c r="B731" s="230"/>
      <c r="C731" s="217">
        <v>475</v>
      </c>
      <c r="D731" s="151" t="s">
        <v>225</v>
      </c>
      <c r="E731" s="124"/>
      <c r="F731" s="157">
        <v>2</v>
      </c>
      <c r="G731" s="77" t="str">
        <f t="shared" si="292"/>
        <v/>
      </c>
      <c r="H731" s="102">
        <v>12</v>
      </c>
      <c r="I731" s="103" t="str">
        <f t="shared" si="294"/>
        <v/>
      </c>
      <c r="J731" s="104" t="s">
        <v>895</v>
      </c>
      <c r="K731" s="116">
        <f t="shared" si="291"/>
        <v>160</v>
      </c>
      <c r="L731" s="111">
        <v>200</v>
      </c>
      <c r="M731" s="99" t="str">
        <f t="shared" si="293"/>
        <v/>
      </c>
      <c r="P731" s="50">
        <v>0.5</v>
      </c>
      <c r="Q731" s="54">
        <v>1.0416666666666667E-3</v>
      </c>
      <c r="R731" s="52">
        <v>10</v>
      </c>
    </row>
    <row r="732" spans="1:18" ht="24" customHeight="1">
      <c r="A732" s="57">
        <v>720</v>
      </c>
      <c r="B732" s="230"/>
      <c r="C732" s="217">
        <v>667</v>
      </c>
      <c r="D732" s="151" t="s">
        <v>226</v>
      </c>
      <c r="E732" s="124"/>
      <c r="F732" s="157">
        <v>2</v>
      </c>
      <c r="G732" s="77" t="str">
        <f t="shared" si="292"/>
        <v/>
      </c>
      <c r="H732" s="102">
        <v>12</v>
      </c>
      <c r="I732" s="103" t="str">
        <f t="shared" si="294"/>
        <v/>
      </c>
      <c r="J732" s="104" t="s">
        <v>895</v>
      </c>
      <c r="K732" s="116">
        <f t="shared" si="291"/>
        <v>192</v>
      </c>
      <c r="L732" s="111">
        <v>240</v>
      </c>
      <c r="M732" s="99" t="str">
        <f t="shared" si="293"/>
        <v/>
      </c>
      <c r="P732" s="50">
        <v>0.5</v>
      </c>
      <c r="Q732" s="54">
        <v>1.0416666666666667E-3</v>
      </c>
      <c r="R732" s="52">
        <v>10</v>
      </c>
    </row>
    <row r="733" spans="1:18" ht="24" customHeight="1">
      <c r="A733" s="57">
        <v>721</v>
      </c>
      <c r="B733" s="230"/>
      <c r="C733" s="217">
        <v>668</v>
      </c>
      <c r="D733" s="151" t="s">
        <v>227</v>
      </c>
      <c r="E733" s="124"/>
      <c r="F733" s="157">
        <v>2</v>
      </c>
      <c r="G733" s="77" t="str">
        <f t="shared" si="292"/>
        <v/>
      </c>
      <c r="H733" s="102">
        <v>12</v>
      </c>
      <c r="I733" s="103" t="str">
        <f t="shared" si="294"/>
        <v/>
      </c>
      <c r="J733" s="104" t="s">
        <v>895</v>
      </c>
      <c r="K733" s="116">
        <f t="shared" si="291"/>
        <v>160</v>
      </c>
      <c r="L733" s="111">
        <v>200</v>
      </c>
      <c r="M733" s="99" t="str">
        <f t="shared" si="293"/>
        <v/>
      </c>
      <c r="P733" s="50">
        <v>0.5</v>
      </c>
      <c r="Q733" s="54">
        <v>1.0416666666666667E-3</v>
      </c>
      <c r="R733" s="52">
        <v>10</v>
      </c>
    </row>
    <row r="734" spans="1:18" ht="24" customHeight="1">
      <c r="A734" s="57">
        <v>722</v>
      </c>
      <c r="B734" s="230"/>
      <c r="C734" s="217">
        <v>669</v>
      </c>
      <c r="D734" s="151" t="s">
        <v>228</v>
      </c>
      <c r="E734" s="124"/>
      <c r="F734" s="157">
        <v>2</v>
      </c>
      <c r="G734" s="77" t="str">
        <f t="shared" si="292"/>
        <v/>
      </c>
      <c r="H734" s="102">
        <v>12</v>
      </c>
      <c r="I734" s="103" t="str">
        <f t="shared" si="294"/>
        <v/>
      </c>
      <c r="J734" s="104" t="s">
        <v>895</v>
      </c>
      <c r="K734" s="116">
        <f t="shared" si="291"/>
        <v>160</v>
      </c>
      <c r="L734" s="111">
        <v>200</v>
      </c>
      <c r="M734" s="99" t="str">
        <f t="shared" si="293"/>
        <v/>
      </c>
      <c r="P734" s="50">
        <v>0.5</v>
      </c>
      <c r="Q734" s="54">
        <v>1.0416666666666667E-3</v>
      </c>
      <c r="R734" s="52">
        <v>10</v>
      </c>
    </row>
    <row r="735" spans="1:18" ht="24" customHeight="1">
      <c r="A735" s="57">
        <v>723</v>
      </c>
      <c r="B735" s="230"/>
      <c r="C735" s="217">
        <v>675</v>
      </c>
      <c r="D735" s="151" t="s">
        <v>229</v>
      </c>
      <c r="E735" s="124"/>
      <c r="F735" s="157">
        <v>2</v>
      </c>
      <c r="G735" s="77" t="str">
        <f t="shared" si="292"/>
        <v/>
      </c>
      <c r="H735" s="102">
        <v>12</v>
      </c>
      <c r="I735" s="103" t="str">
        <f t="shared" si="294"/>
        <v/>
      </c>
      <c r="J735" s="104" t="s">
        <v>895</v>
      </c>
      <c r="K735" s="116">
        <f t="shared" si="291"/>
        <v>192</v>
      </c>
      <c r="L735" s="111">
        <v>240</v>
      </c>
      <c r="M735" s="99" t="str">
        <f t="shared" si="293"/>
        <v/>
      </c>
      <c r="P735" s="50">
        <v>0.5</v>
      </c>
      <c r="Q735" s="54">
        <v>1.0416666666666667E-3</v>
      </c>
      <c r="R735" s="52">
        <v>10</v>
      </c>
    </row>
    <row r="736" spans="1:18" ht="24" customHeight="1">
      <c r="A736" s="57">
        <v>724</v>
      </c>
      <c r="B736" s="230"/>
      <c r="C736" s="217">
        <v>676</v>
      </c>
      <c r="D736" s="151" t="s">
        <v>230</v>
      </c>
      <c r="E736" s="124"/>
      <c r="F736" s="157">
        <v>2</v>
      </c>
      <c r="G736" s="77" t="str">
        <f t="shared" si="292"/>
        <v/>
      </c>
      <c r="H736" s="102">
        <v>12</v>
      </c>
      <c r="I736" s="103" t="str">
        <f t="shared" si="294"/>
        <v/>
      </c>
      <c r="J736" s="104" t="s">
        <v>895</v>
      </c>
      <c r="K736" s="116">
        <f t="shared" si="291"/>
        <v>160</v>
      </c>
      <c r="L736" s="111">
        <v>200</v>
      </c>
      <c r="M736" s="99" t="str">
        <f t="shared" si="293"/>
        <v/>
      </c>
      <c r="P736" s="50">
        <v>0.5</v>
      </c>
      <c r="Q736" s="54">
        <v>1.0416666666666667E-3</v>
      </c>
      <c r="R736" s="52">
        <v>10</v>
      </c>
    </row>
    <row r="737" spans="1:18" ht="24" customHeight="1">
      <c r="A737" s="57">
        <v>725</v>
      </c>
      <c r="B737" s="230"/>
      <c r="C737" s="217">
        <v>677</v>
      </c>
      <c r="D737" s="151" t="s">
        <v>231</v>
      </c>
      <c r="E737" s="124"/>
      <c r="F737" s="157">
        <v>2</v>
      </c>
      <c r="G737" s="77" t="str">
        <f t="shared" si="292"/>
        <v/>
      </c>
      <c r="H737" s="102">
        <v>12</v>
      </c>
      <c r="I737" s="103" t="str">
        <f t="shared" si="294"/>
        <v/>
      </c>
      <c r="J737" s="104" t="s">
        <v>895</v>
      </c>
      <c r="K737" s="116">
        <f t="shared" si="291"/>
        <v>160</v>
      </c>
      <c r="L737" s="111">
        <v>200</v>
      </c>
      <c r="M737" s="99" t="str">
        <f t="shared" si="293"/>
        <v/>
      </c>
      <c r="P737" s="50">
        <v>0.5</v>
      </c>
      <c r="Q737" s="54">
        <v>1.0416666666666667E-3</v>
      </c>
      <c r="R737" s="52">
        <v>10</v>
      </c>
    </row>
    <row r="738" spans="1:18" ht="24" customHeight="1">
      <c r="A738" s="57">
        <v>726</v>
      </c>
      <c r="B738" s="230"/>
      <c r="C738" s="217">
        <v>680</v>
      </c>
      <c r="D738" s="151" t="s">
        <v>1042</v>
      </c>
      <c r="E738" s="124"/>
      <c r="F738" s="157">
        <v>2</v>
      </c>
      <c r="G738" s="77" t="str">
        <f t="shared" ref="G738:G740" si="303">IF(E738="","",E738*F738)</f>
        <v/>
      </c>
      <c r="H738" s="102">
        <v>12</v>
      </c>
      <c r="I738" s="103" t="str">
        <f t="shared" ref="I738:I740" si="304">IF(E738="","",E738/H738)</f>
        <v/>
      </c>
      <c r="J738" s="104" t="s">
        <v>895</v>
      </c>
      <c r="K738" s="116">
        <f t="shared" ref="K738:K740" si="305">L738*(1+K$9)</f>
        <v>192</v>
      </c>
      <c r="L738" s="111">
        <v>240</v>
      </c>
      <c r="M738" s="99" t="str">
        <f t="shared" ref="M738:M740" si="306">IF(E738="","",G738*K738)</f>
        <v/>
      </c>
      <c r="P738" s="50">
        <v>0.5</v>
      </c>
      <c r="Q738" s="54">
        <v>1.0416666666666667E-3</v>
      </c>
      <c r="R738" s="52">
        <v>10</v>
      </c>
    </row>
    <row r="739" spans="1:18" ht="24" customHeight="1">
      <c r="A739" s="57">
        <v>727</v>
      </c>
      <c r="B739" s="230"/>
      <c r="C739" s="217">
        <v>714</v>
      </c>
      <c r="D739" s="151" t="s">
        <v>1043</v>
      </c>
      <c r="E739" s="124"/>
      <c r="F739" s="157">
        <v>2</v>
      </c>
      <c r="G739" s="77" t="str">
        <f t="shared" si="303"/>
        <v/>
      </c>
      <c r="H739" s="102">
        <v>12</v>
      </c>
      <c r="I739" s="103" t="str">
        <f t="shared" si="304"/>
        <v/>
      </c>
      <c r="J739" s="104" t="s">
        <v>895</v>
      </c>
      <c r="K739" s="116">
        <f t="shared" si="305"/>
        <v>160</v>
      </c>
      <c r="L739" s="111">
        <v>200</v>
      </c>
      <c r="M739" s="99" t="str">
        <f t="shared" si="306"/>
        <v/>
      </c>
      <c r="P739" s="50">
        <v>0.5</v>
      </c>
      <c r="Q739" s="54">
        <v>1.0416666666666667E-3</v>
      </c>
      <c r="R739" s="52">
        <v>10</v>
      </c>
    </row>
    <row r="740" spans="1:18" ht="24" customHeight="1">
      <c r="A740" s="57">
        <v>728</v>
      </c>
      <c r="B740" s="230"/>
      <c r="C740" s="217">
        <v>715</v>
      </c>
      <c r="D740" s="151" t="s">
        <v>1044</v>
      </c>
      <c r="E740" s="124"/>
      <c r="F740" s="157">
        <v>2</v>
      </c>
      <c r="G740" s="77" t="str">
        <f t="shared" si="303"/>
        <v/>
      </c>
      <c r="H740" s="102">
        <v>12</v>
      </c>
      <c r="I740" s="103" t="str">
        <f t="shared" si="304"/>
        <v/>
      </c>
      <c r="J740" s="104" t="s">
        <v>895</v>
      </c>
      <c r="K740" s="116">
        <f t="shared" si="305"/>
        <v>160</v>
      </c>
      <c r="L740" s="111">
        <v>200</v>
      </c>
      <c r="M740" s="99" t="str">
        <f t="shared" si="306"/>
        <v/>
      </c>
      <c r="P740" s="50">
        <v>0.5</v>
      </c>
      <c r="Q740" s="54">
        <v>1.0416666666666667E-3</v>
      </c>
      <c r="R740" s="52">
        <v>10</v>
      </c>
    </row>
    <row r="741" spans="1:18" ht="24" customHeight="1">
      <c r="A741" s="57">
        <v>729</v>
      </c>
      <c r="B741" s="230"/>
      <c r="C741" s="217">
        <v>731</v>
      </c>
      <c r="D741" s="151" t="s">
        <v>629</v>
      </c>
      <c r="E741" s="124"/>
      <c r="F741" s="157">
        <v>2</v>
      </c>
      <c r="G741" s="77" t="str">
        <f t="shared" si="292"/>
        <v/>
      </c>
      <c r="H741" s="102">
        <v>12</v>
      </c>
      <c r="I741" s="103" t="str">
        <f t="shared" si="294"/>
        <v/>
      </c>
      <c r="J741" s="104" t="s">
        <v>895</v>
      </c>
      <c r="K741" s="116">
        <f t="shared" si="291"/>
        <v>192</v>
      </c>
      <c r="L741" s="111">
        <v>240</v>
      </c>
      <c r="M741" s="99" t="str">
        <f t="shared" si="293"/>
        <v/>
      </c>
      <c r="P741" s="50">
        <v>0.5</v>
      </c>
      <c r="Q741" s="54">
        <v>1.0416666666666667E-3</v>
      </c>
      <c r="R741" s="52">
        <v>10</v>
      </c>
    </row>
    <row r="742" spans="1:18" ht="24" customHeight="1">
      <c r="A742" s="57">
        <v>730</v>
      </c>
      <c r="B742" s="230"/>
      <c r="C742" s="217">
        <v>732</v>
      </c>
      <c r="D742" s="151" t="s">
        <v>630</v>
      </c>
      <c r="E742" s="124"/>
      <c r="F742" s="157">
        <v>2</v>
      </c>
      <c r="G742" s="77" t="str">
        <f t="shared" si="292"/>
        <v/>
      </c>
      <c r="H742" s="102">
        <v>12</v>
      </c>
      <c r="I742" s="103" t="str">
        <f t="shared" si="294"/>
        <v/>
      </c>
      <c r="J742" s="104" t="s">
        <v>895</v>
      </c>
      <c r="K742" s="116">
        <f t="shared" si="291"/>
        <v>160</v>
      </c>
      <c r="L742" s="111">
        <v>200</v>
      </c>
      <c r="M742" s="99" t="str">
        <f t="shared" si="293"/>
        <v/>
      </c>
      <c r="P742" s="50">
        <v>0.5</v>
      </c>
      <c r="Q742" s="54">
        <v>1.0416666666666667E-3</v>
      </c>
      <c r="R742" s="52">
        <v>10</v>
      </c>
    </row>
    <row r="743" spans="1:18" ht="24" customHeight="1">
      <c r="A743" s="57">
        <v>731</v>
      </c>
      <c r="B743" s="230"/>
      <c r="C743" s="217">
        <v>733</v>
      </c>
      <c r="D743" s="151" t="s">
        <v>631</v>
      </c>
      <c r="E743" s="124"/>
      <c r="F743" s="157">
        <v>2</v>
      </c>
      <c r="G743" s="77" t="str">
        <f t="shared" si="292"/>
        <v/>
      </c>
      <c r="H743" s="102">
        <v>12</v>
      </c>
      <c r="I743" s="103" t="str">
        <f t="shared" si="294"/>
        <v/>
      </c>
      <c r="J743" s="104" t="s">
        <v>895</v>
      </c>
      <c r="K743" s="116">
        <f t="shared" si="291"/>
        <v>160</v>
      </c>
      <c r="L743" s="111">
        <v>200</v>
      </c>
      <c r="M743" s="99" t="str">
        <f t="shared" si="293"/>
        <v/>
      </c>
      <c r="P743" s="50">
        <v>0.5</v>
      </c>
      <c r="Q743" s="54">
        <v>1.0416666666666667E-3</v>
      </c>
      <c r="R743" s="52">
        <v>10</v>
      </c>
    </row>
    <row r="744" spans="1:18" ht="24" customHeight="1">
      <c r="A744" s="57">
        <v>732</v>
      </c>
      <c r="B744" s="230"/>
      <c r="C744" s="217">
        <v>659</v>
      </c>
      <c r="D744" s="151" t="s">
        <v>632</v>
      </c>
      <c r="E744" s="124"/>
      <c r="F744" s="157">
        <v>2</v>
      </c>
      <c r="G744" s="77" t="str">
        <f t="shared" si="292"/>
        <v/>
      </c>
      <c r="H744" s="102">
        <v>12</v>
      </c>
      <c r="I744" s="103" t="str">
        <f t="shared" si="294"/>
        <v/>
      </c>
      <c r="J744" s="104" t="s">
        <v>895</v>
      </c>
      <c r="K744" s="116">
        <f t="shared" si="291"/>
        <v>192</v>
      </c>
      <c r="L744" s="111">
        <v>240</v>
      </c>
      <c r="M744" s="99" t="str">
        <f t="shared" si="293"/>
        <v/>
      </c>
      <c r="P744" s="50">
        <v>0.5</v>
      </c>
      <c r="Q744" s="54">
        <v>1.0416666666666667E-3</v>
      </c>
      <c r="R744" s="52">
        <v>10</v>
      </c>
    </row>
    <row r="745" spans="1:18" ht="24" customHeight="1">
      <c r="A745" s="57">
        <v>733</v>
      </c>
      <c r="B745" s="230"/>
      <c r="C745" s="217">
        <v>660</v>
      </c>
      <c r="D745" s="151" t="s">
        <v>633</v>
      </c>
      <c r="E745" s="124"/>
      <c r="F745" s="157">
        <v>2</v>
      </c>
      <c r="G745" s="77" t="str">
        <f t="shared" si="292"/>
        <v/>
      </c>
      <c r="H745" s="102">
        <v>12</v>
      </c>
      <c r="I745" s="103" t="str">
        <f t="shared" si="294"/>
        <v/>
      </c>
      <c r="J745" s="104" t="s">
        <v>895</v>
      </c>
      <c r="K745" s="116">
        <f t="shared" si="291"/>
        <v>160</v>
      </c>
      <c r="L745" s="111">
        <v>200</v>
      </c>
      <c r="M745" s="99" t="str">
        <f t="shared" si="293"/>
        <v/>
      </c>
      <c r="P745" s="50">
        <v>0.5</v>
      </c>
      <c r="Q745" s="54">
        <v>1.0416666666666667E-3</v>
      </c>
      <c r="R745" s="52">
        <v>10</v>
      </c>
    </row>
    <row r="746" spans="1:18" ht="24" customHeight="1">
      <c r="A746" s="57">
        <v>734</v>
      </c>
      <c r="B746" s="230"/>
      <c r="C746" s="217">
        <v>661</v>
      </c>
      <c r="D746" s="151" t="s">
        <v>634</v>
      </c>
      <c r="E746" s="124"/>
      <c r="F746" s="157">
        <v>2</v>
      </c>
      <c r="G746" s="77" t="str">
        <f t="shared" si="292"/>
        <v/>
      </c>
      <c r="H746" s="102">
        <v>12</v>
      </c>
      <c r="I746" s="103" t="str">
        <f t="shared" si="294"/>
        <v/>
      </c>
      <c r="J746" s="104" t="s">
        <v>895</v>
      </c>
      <c r="K746" s="116">
        <f t="shared" si="291"/>
        <v>160</v>
      </c>
      <c r="L746" s="111">
        <v>200</v>
      </c>
      <c r="M746" s="99" t="str">
        <f t="shared" si="293"/>
        <v/>
      </c>
      <c r="P746" s="50">
        <v>0.5</v>
      </c>
      <c r="Q746" s="54">
        <v>1.0416666666666667E-3</v>
      </c>
      <c r="R746" s="52">
        <v>10</v>
      </c>
    </row>
    <row r="747" spans="1:18" ht="24" customHeight="1">
      <c r="A747" s="57">
        <v>735</v>
      </c>
      <c r="B747" s="230"/>
      <c r="C747" s="217">
        <v>718</v>
      </c>
      <c r="D747" s="151" t="s">
        <v>635</v>
      </c>
      <c r="E747" s="124"/>
      <c r="F747" s="157">
        <v>2</v>
      </c>
      <c r="G747" s="77" t="str">
        <f t="shared" si="292"/>
        <v/>
      </c>
      <c r="H747" s="102">
        <v>12</v>
      </c>
      <c r="I747" s="103" t="str">
        <f t="shared" si="294"/>
        <v/>
      </c>
      <c r="J747" s="104" t="s">
        <v>895</v>
      </c>
      <c r="K747" s="116">
        <f t="shared" si="291"/>
        <v>192</v>
      </c>
      <c r="L747" s="111">
        <v>240</v>
      </c>
      <c r="M747" s="99" t="str">
        <f t="shared" si="293"/>
        <v/>
      </c>
      <c r="P747" s="50">
        <v>0.5</v>
      </c>
      <c r="Q747" s="54">
        <v>1.0416666666666667E-3</v>
      </c>
      <c r="R747" s="52">
        <v>10</v>
      </c>
    </row>
    <row r="748" spans="1:18" ht="24" customHeight="1">
      <c r="A748" s="57">
        <v>736</v>
      </c>
      <c r="B748" s="230"/>
      <c r="C748" s="217">
        <v>719</v>
      </c>
      <c r="D748" s="151" t="s">
        <v>636</v>
      </c>
      <c r="E748" s="124"/>
      <c r="F748" s="157">
        <v>2</v>
      </c>
      <c r="G748" s="77" t="str">
        <f t="shared" si="292"/>
        <v/>
      </c>
      <c r="H748" s="102">
        <v>12</v>
      </c>
      <c r="I748" s="103" t="str">
        <f t="shared" si="294"/>
        <v/>
      </c>
      <c r="J748" s="104" t="s">
        <v>895</v>
      </c>
      <c r="K748" s="116">
        <f t="shared" si="291"/>
        <v>160</v>
      </c>
      <c r="L748" s="111">
        <v>200</v>
      </c>
      <c r="M748" s="99" t="str">
        <f t="shared" si="293"/>
        <v/>
      </c>
      <c r="P748" s="50">
        <v>0.5</v>
      </c>
      <c r="Q748" s="54">
        <v>1.0416666666666667E-3</v>
      </c>
      <c r="R748" s="52">
        <v>10</v>
      </c>
    </row>
    <row r="749" spans="1:18" ht="24" customHeight="1">
      <c r="A749" s="57">
        <v>737</v>
      </c>
      <c r="B749" s="230"/>
      <c r="C749" s="217">
        <v>720</v>
      </c>
      <c r="D749" s="151" t="s">
        <v>637</v>
      </c>
      <c r="E749" s="124"/>
      <c r="F749" s="157">
        <v>2</v>
      </c>
      <c r="G749" s="77" t="str">
        <f t="shared" si="292"/>
        <v/>
      </c>
      <c r="H749" s="102">
        <v>12</v>
      </c>
      <c r="I749" s="103" t="str">
        <f t="shared" si="294"/>
        <v/>
      </c>
      <c r="J749" s="104" t="s">
        <v>895</v>
      </c>
      <c r="K749" s="116">
        <f t="shared" si="291"/>
        <v>160</v>
      </c>
      <c r="L749" s="111">
        <v>200</v>
      </c>
      <c r="M749" s="99" t="str">
        <f t="shared" si="293"/>
        <v/>
      </c>
      <c r="P749" s="50">
        <v>0.5</v>
      </c>
      <c r="Q749" s="54">
        <v>1.0416666666666667E-3</v>
      </c>
      <c r="R749" s="52">
        <v>10</v>
      </c>
    </row>
    <row r="750" spans="1:18" ht="24" customHeight="1">
      <c r="A750" s="57">
        <v>738</v>
      </c>
      <c r="B750" s="230"/>
      <c r="C750" s="217">
        <v>723</v>
      </c>
      <c r="D750" s="151" t="s">
        <v>638</v>
      </c>
      <c r="E750" s="124"/>
      <c r="F750" s="157">
        <v>2</v>
      </c>
      <c r="G750" s="77" t="str">
        <f t="shared" si="292"/>
        <v/>
      </c>
      <c r="H750" s="102">
        <v>12</v>
      </c>
      <c r="I750" s="103" t="str">
        <f t="shared" si="294"/>
        <v/>
      </c>
      <c r="J750" s="104" t="s">
        <v>895</v>
      </c>
      <c r="K750" s="116">
        <f t="shared" si="291"/>
        <v>192</v>
      </c>
      <c r="L750" s="111">
        <v>240</v>
      </c>
      <c r="M750" s="99" t="str">
        <f t="shared" si="293"/>
        <v/>
      </c>
      <c r="P750" s="50">
        <v>0.5</v>
      </c>
      <c r="Q750" s="54">
        <v>1.0416666666666667E-3</v>
      </c>
      <c r="R750" s="52">
        <v>10</v>
      </c>
    </row>
    <row r="751" spans="1:18" ht="24" customHeight="1">
      <c r="A751" s="57">
        <v>739</v>
      </c>
      <c r="B751" s="230"/>
      <c r="C751" s="217">
        <v>724</v>
      </c>
      <c r="D751" s="151" t="s">
        <v>639</v>
      </c>
      <c r="E751" s="124"/>
      <c r="F751" s="157">
        <v>2</v>
      </c>
      <c r="G751" s="77" t="str">
        <f t="shared" si="292"/>
        <v/>
      </c>
      <c r="H751" s="102">
        <v>12</v>
      </c>
      <c r="I751" s="103" t="str">
        <f t="shared" si="294"/>
        <v/>
      </c>
      <c r="J751" s="104" t="s">
        <v>895</v>
      </c>
      <c r="K751" s="116">
        <f t="shared" si="291"/>
        <v>160</v>
      </c>
      <c r="L751" s="111">
        <v>200</v>
      </c>
      <c r="M751" s="99" t="str">
        <f t="shared" si="293"/>
        <v/>
      </c>
      <c r="P751" s="50">
        <v>0.5</v>
      </c>
      <c r="Q751" s="54">
        <v>1.0416666666666667E-3</v>
      </c>
      <c r="R751" s="52">
        <v>10</v>
      </c>
    </row>
    <row r="752" spans="1:18" ht="24" customHeight="1">
      <c r="A752" s="57">
        <v>740</v>
      </c>
      <c r="B752" s="230"/>
      <c r="C752" s="217">
        <v>725</v>
      </c>
      <c r="D752" s="151" t="s">
        <v>640</v>
      </c>
      <c r="E752" s="124"/>
      <c r="F752" s="157">
        <v>2</v>
      </c>
      <c r="G752" s="77" t="str">
        <f t="shared" si="292"/>
        <v/>
      </c>
      <c r="H752" s="102">
        <v>12</v>
      </c>
      <c r="I752" s="103" t="str">
        <f t="shared" si="294"/>
        <v/>
      </c>
      <c r="J752" s="104" t="s">
        <v>895</v>
      </c>
      <c r="K752" s="116">
        <f t="shared" si="291"/>
        <v>160</v>
      </c>
      <c r="L752" s="111">
        <v>200</v>
      </c>
      <c r="M752" s="99" t="str">
        <f t="shared" si="293"/>
        <v/>
      </c>
      <c r="P752" s="50">
        <v>0.5</v>
      </c>
      <c r="Q752" s="54">
        <v>1.0416666666666667E-3</v>
      </c>
      <c r="R752" s="52">
        <v>10</v>
      </c>
    </row>
    <row r="753" spans="1:18" ht="24" customHeight="1">
      <c r="A753" s="57">
        <v>741</v>
      </c>
      <c r="B753" s="230"/>
      <c r="C753" s="217">
        <v>751</v>
      </c>
      <c r="D753" s="151" t="s">
        <v>641</v>
      </c>
      <c r="E753" s="124"/>
      <c r="F753" s="157">
        <v>2</v>
      </c>
      <c r="G753" s="77" t="str">
        <f t="shared" si="292"/>
        <v/>
      </c>
      <c r="H753" s="102">
        <v>12</v>
      </c>
      <c r="I753" s="103" t="str">
        <f t="shared" si="294"/>
        <v/>
      </c>
      <c r="J753" s="104" t="s">
        <v>895</v>
      </c>
      <c r="K753" s="116">
        <f t="shared" si="291"/>
        <v>192</v>
      </c>
      <c r="L753" s="111">
        <v>240</v>
      </c>
      <c r="M753" s="99" t="str">
        <f t="shared" si="293"/>
        <v/>
      </c>
      <c r="P753" s="50">
        <v>0.5</v>
      </c>
      <c r="Q753" s="54">
        <v>1.0416666666666667E-3</v>
      </c>
      <c r="R753" s="52">
        <v>10</v>
      </c>
    </row>
    <row r="754" spans="1:18" ht="24" customHeight="1">
      <c r="A754" s="57">
        <v>742</v>
      </c>
      <c r="B754" s="230"/>
      <c r="C754" s="217">
        <v>752</v>
      </c>
      <c r="D754" s="151" t="s">
        <v>642</v>
      </c>
      <c r="E754" s="124"/>
      <c r="F754" s="157">
        <v>2</v>
      </c>
      <c r="G754" s="77" t="str">
        <f t="shared" si="292"/>
        <v/>
      </c>
      <c r="H754" s="102">
        <v>12</v>
      </c>
      <c r="I754" s="103" t="str">
        <f t="shared" si="294"/>
        <v/>
      </c>
      <c r="J754" s="104" t="s">
        <v>895</v>
      </c>
      <c r="K754" s="116">
        <f t="shared" si="291"/>
        <v>160</v>
      </c>
      <c r="L754" s="111">
        <v>200</v>
      </c>
      <c r="M754" s="99" t="str">
        <f t="shared" si="293"/>
        <v/>
      </c>
      <c r="P754" s="50">
        <v>0.5</v>
      </c>
      <c r="Q754" s="54">
        <v>1.0416666666666667E-3</v>
      </c>
      <c r="R754" s="52">
        <v>10</v>
      </c>
    </row>
    <row r="755" spans="1:18" ht="24" customHeight="1">
      <c r="A755" s="57">
        <v>743</v>
      </c>
      <c r="B755" s="230"/>
      <c r="C755" s="217">
        <v>753</v>
      </c>
      <c r="D755" s="151" t="s">
        <v>643</v>
      </c>
      <c r="E755" s="124"/>
      <c r="F755" s="157">
        <v>2</v>
      </c>
      <c r="G755" s="77" t="str">
        <f t="shared" si="292"/>
        <v/>
      </c>
      <c r="H755" s="102">
        <v>12</v>
      </c>
      <c r="I755" s="103" t="str">
        <f t="shared" si="294"/>
        <v/>
      </c>
      <c r="J755" s="104" t="s">
        <v>895</v>
      </c>
      <c r="K755" s="116">
        <f t="shared" si="291"/>
        <v>160</v>
      </c>
      <c r="L755" s="111">
        <v>200</v>
      </c>
      <c r="M755" s="99" t="str">
        <f t="shared" si="293"/>
        <v/>
      </c>
      <c r="P755" s="50">
        <v>0.5</v>
      </c>
      <c r="Q755" s="54">
        <v>1.0416666666666667E-3</v>
      </c>
      <c r="R755" s="52">
        <v>10</v>
      </c>
    </row>
    <row r="756" spans="1:18" ht="24" customHeight="1">
      <c r="A756" s="57">
        <v>744</v>
      </c>
      <c r="B756" s="230"/>
      <c r="C756" s="217">
        <v>756</v>
      </c>
      <c r="D756" s="151" t="s">
        <v>644</v>
      </c>
      <c r="E756" s="124"/>
      <c r="F756" s="157">
        <v>2</v>
      </c>
      <c r="G756" s="77" t="str">
        <f t="shared" si="292"/>
        <v/>
      </c>
      <c r="H756" s="102">
        <v>12</v>
      </c>
      <c r="I756" s="103" t="str">
        <f t="shared" si="294"/>
        <v/>
      </c>
      <c r="J756" s="104" t="s">
        <v>895</v>
      </c>
      <c r="K756" s="116">
        <f t="shared" si="291"/>
        <v>192</v>
      </c>
      <c r="L756" s="111">
        <v>240</v>
      </c>
      <c r="M756" s="99" t="str">
        <f t="shared" si="293"/>
        <v/>
      </c>
      <c r="P756" s="50">
        <v>0.5</v>
      </c>
      <c r="Q756" s="54">
        <v>1.0416666666666667E-3</v>
      </c>
      <c r="R756" s="52">
        <v>10</v>
      </c>
    </row>
    <row r="757" spans="1:18" ht="24" customHeight="1">
      <c r="A757" s="57">
        <v>745</v>
      </c>
      <c r="B757" s="230"/>
      <c r="C757" s="217">
        <v>757</v>
      </c>
      <c r="D757" s="151" t="s">
        <v>645</v>
      </c>
      <c r="E757" s="124"/>
      <c r="F757" s="157">
        <v>2</v>
      </c>
      <c r="G757" s="77" t="str">
        <f t="shared" si="292"/>
        <v/>
      </c>
      <c r="H757" s="102">
        <v>12</v>
      </c>
      <c r="I757" s="103" t="str">
        <f t="shared" si="294"/>
        <v/>
      </c>
      <c r="J757" s="104" t="s">
        <v>895</v>
      </c>
      <c r="K757" s="116">
        <f t="shared" si="291"/>
        <v>160</v>
      </c>
      <c r="L757" s="111">
        <v>200</v>
      </c>
      <c r="M757" s="99" t="str">
        <f t="shared" si="293"/>
        <v/>
      </c>
      <c r="P757" s="50">
        <v>0.5</v>
      </c>
      <c r="Q757" s="54">
        <v>1.0416666666666667E-3</v>
      </c>
      <c r="R757" s="52">
        <v>10</v>
      </c>
    </row>
    <row r="758" spans="1:18" ht="24" customHeight="1">
      <c r="A758" s="57">
        <v>746</v>
      </c>
      <c r="B758" s="230"/>
      <c r="C758" s="217">
        <v>758</v>
      </c>
      <c r="D758" s="151" t="s">
        <v>646</v>
      </c>
      <c r="E758" s="124"/>
      <c r="F758" s="157">
        <v>2</v>
      </c>
      <c r="G758" s="77" t="str">
        <f t="shared" si="292"/>
        <v/>
      </c>
      <c r="H758" s="102">
        <v>12</v>
      </c>
      <c r="I758" s="103" t="str">
        <f t="shared" si="294"/>
        <v/>
      </c>
      <c r="J758" s="104" t="s">
        <v>895</v>
      </c>
      <c r="K758" s="116">
        <f t="shared" si="291"/>
        <v>160</v>
      </c>
      <c r="L758" s="111">
        <v>200</v>
      </c>
      <c r="M758" s="99" t="str">
        <f t="shared" si="293"/>
        <v/>
      </c>
      <c r="P758" s="50">
        <v>0.5</v>
      </c>
      <c r="Q758" s="54">
        <v>1.0416666666666667E-3</v>
      </c>
      <c r="R758" s="52">
        <v>10</v>
      </c>
    </row>
    <row r="759" spans="1:18" ht="24" customHeight="1">
      <c r="A759" s="57">
        <v>747</v>
      </c>
      <c r="B759" s="230"/>
      <c r="C759" s="217">
        <v>741</v>
      </c>
      <c r="D759" s="151" t="s">
        <v>647</v>
      </c>
      <c r="E759" s="124"/>
      <c r="F759" s="157">
        <v>2</v>
      </c>
      <c r="G759" s="77" t="str">
        <f t="shared" si="292"/>
        <v/>
      </c>
      <c r="H759" s="102">
        <v>12</v>
      </c>
      <c r="I759" s="103" t="str">
        <f t="shared" si="294"/>
        <v/>
      </c>
      <c r="J759" s="104" t="s">
        <v>895</v>
      </c>
      <c r="K759" s="116">
        <f t="shared" si="291"/>
        <v>192</v>
      </c>
      <c r="L759" s="111">
        <v>240</v>
      </c>
      <c r="M759" s="99" t="str">
        <f t="shared" si="293"/>
        <v/>
      </c>
      <c r="P759" s="50">
        <v>0.5</v>
      </c>
      <c r="Q759" s="54">
        <v>1.0416666666666667E-3</v>
      </c>
      <c r="R759" s="52">
        <v>10</v>
      </c>
    </row>
    <row r="760" spans="1:18" ht="24" customHeight="1">
      <c r="A760" s="57">
        <v>748</v>
      </c>
      <c r="B760" s="230"/>
      <c r="C760" s="217">
        <v>742</v>
      </c>
      <c r="D760" s="151" t="s">
        <v>648</v>
      </c>
      <c r="E760" s="124"/>
      <c r="F760" s="157">
        <v>2</v>
      </c>
      <c r="G760" s="77" t="str">
        <f t="shared" si="292"/>
        <v/>
      </c>
      <c r="H760" s="102">
        <v>12</v>
      </c>
      <c r="I760" s="103" t="str">
        <f t="shared" si="294"/>
        <v/>
      </c>
      <c r="J760" s="104" t="s">
        <v>895</v>
      </c>
      <c r="K760" s="116">
        <f t="shared" si="291"/>
        <v>160</v>
      </c>
      <c r="L760" s="111">
        <v>200</v>
      </c>
      <c r="M760" s="99" t="str">
        <f t="shared" si="293"/>
        <v/>
      </c>
      <c r="P760" s="50">
        <v>0.5</v>
      </c>
      <c r="Q760" s="54">
        <v>1.0416666666666667E-3</v>
      </c>
      <c r="R760" s="52">
        <v>10</v>
      </c>
    </row>
    <row r="761" spans="1:18" ht="24" customHeight="1">
      <c r="A761" s="57">
        <v>749</v>
      </c>
      <c r="B761" s="230"/>
      <c r="C761" s="217">
        <v>743</v>
      </c>
      <c r="D761" s="151" t="s">
        <v>649</v>
      </c>
      <c r="E761" s="124"/>
      <c r="F761" s="157">
        <v>2</v>
      </c>
      <c r="G761" s="77" t="str">
        <f t="shared" si="292"/>
        <v/>
      </c>
      <c r="H761" s="102">
        <v>12</v>
      </c>
      <c r="I761" s="103" t="str">
        <f t="shared" si="294"/>
        <v/>
      </c>
      <c r="J761" s="104" t="s">
        <v>895</v>
      </c>
      <c r="K761" s="116">
        <f t="shared" ref="K761:K833" si="307">L761*(1+K$9)</f>
        <v>160</v>
      </c>
      <c r="L761" s="111">
        <v>200</v>
      </c>
      <c r="M761" s="99" t="str">
        <f t="shared" si="293"/>
        <v/>
      </c>
      <c r="P761" s="50">
        <v>0.5</v>
      </c>
      <c r="Q761" s="54">
        <v>1.0416666666666667E-3</v>
      </c>
      <c r="R761" s="52">
        <v>10</v>
      </c>
    </row>
    <row r="762" spans="1:18" ht="24" customHeight="1">
      <c r="A762" s="57">
        <v>750</v>
      </c>
      <c r="B762" s="230"/>
      <c r="C762" s="217">
        <v>746</v>
      </c>
      <c r="D762" s="151" t="s">
        <v>650</v>
      </c>
      <c r="E762" s="124"/>
      <c r="F762" s="157">
        <v>2</v>
      </c>
      <c r="G762" s="77" t="str">
        <f t="shared" ref="G762:G834" si="308">IF(E762="","",E762*F762)</f>
        <v/>
      </c>
      <c r="H762" s="102">
        <v>12</v>
      </c>
      <c r="I762" s="103" t="str">
        <f t="shared" si="294"/>
        <v/>
      </c>
      <c r="J762" s="104" t="s">
        <v>895</v>
      </c>
      <c r="K762" s="116">
        <f t="shared" si="307"/>
        <v>192</v>
      </c>
      <c r="L762" s="111">
        <v>240</v>
      </c>
      <c r="M762" s="99" t="str">
        <f t="shared" si="293"/>
        <v/>
      </c>
      <c r="P762" s="50">
        <v>0.5</v>
      </c>
      <c r="Q762" s="54">
        <v>1.0416666666666667E-3</v>
      </c>
      <c r="R762" s="52">
        <v>10</v>
      </c>
    </row>
    <row r="763" spans="1:18" ht="24" customHeight="1">
      <c r="A763" s="57">
        <v>751</v>
      </c>
      <c r="B763" s="230"/>
      <c r="C763" s="217">
        <v>747</v>
      </c>
      <c r="D763" s="151" t="s">
        <v>651</v>
      </c>
      <c r="E763" s="124"/>
      <c r="F763" s="157">
        <v>2</v>
      </c>
      <c r="G763" s="77" t="str">
        <f t="shared" si="308"/>
        <v/>
      </c>
      <c r="H763" s="102">
        <v>12</v>
      </c>
      <c r="I763" s="103" t="str">
        <f t="shared" si="294"/>
        <v/>
      </c>
      <c r="J763" s="104" t="s">
        <v>895</v>
      </c>
      <c r="K763" s="116">
        <f t="shared" si="307"/>
        <v>160</v>
      </c>
      <c r="L763" s="111">
        <v>200</v>
      </c>
      <c r="M763" s="99" t="str">
        <f t="shared" si="293"/>
        <v/>
      </c>
      <c r="P763" s="50">
        <v>0.5</v>
      </c>
      <c r="Q763" s="54">
        <v>1.0416666666666667E-3</v>
      </c>
      <c r="R763" s="52">
        <v>10</v>
      </c>
    </row>
    <row r="764" spans="1:18" ht="24" customHeight="1">
      <c r="A764" s="57">
        <v>752</v>
      </c>
      <c r="B764" s="230"/>
      <c r="C764" s="217">
        <v>748</v>
      </c>
      <c r="D764" s="151" t="s">
        <v>652</v>
      </c>
      <c r="E764" s="124"/>
      <c r="F764" s="157">
        <v>2</v>
      </c>
      <c r="G764" s="77" t="str">
        <f t="shared" si="308"/>
        <v/>
      </c>
      <c r="H764" s="102">
        <v>12</v>
      </c>
      <c r="I764" s="103" t="str">
        <f t="shared" si="294"/>
        <v/>
      </c>
      <c r="J764" s="104" t="s">
        <v>895</v>
      </c>
      <c r="K764" s="116">
        <f t="shared" si="307"/>
        <v>160</v>
      </c>
      <c r="L764" s="111">
        <v>200</v>
      </c>
      <c r="M764" s="99" t="str">
        <f t="shared" ref="M764:M838" si="309">IF(E764="","",G764*K764)</f>
        <v/>
      </c>
      <c r="P764" s="50">
        <v>0.5</v>
      </c>
      <c r="Q764" s="54">
        <v>1.0416666666666667E-3</v>
      </c>
      <c r="R764" s="52">
        <v>10</v>
      </c>
    </row>
    <row r="765" spans="1:18" ht="24" customHeight="1">
      <c r="A765" s="57">
        <v>753</v>
      </c>
      <c r="B765" s="230"/>
      <c r="C765" s="217">
        <v>793</v>
      </c>
      <c r="D765" s="151" t="s">
        <v>653</v>
      </c>
      <c r="E765" s="124"/>
      <c r="F765" s="157">
        <v>2</v>
      </c>
      <c r="G765" s="77" t="str">
        <f t="shared" si="308"/>
        <v/>
      </c>
      <c r="H765" s="102">
        <v>12</v>
      </c>
      <c r="I765" s="103" t="str">
        <f t="shared" si="294"/>
        <v/>
      </c>
      <c r="J765" s="104" t="s">
        <v>895</v>
      </c>
      <c r="K765" s="116">
        <f t="shared" si="307"/>
        <v>192</v>
      </c>
      <c r="L765" s="111">
        <v>240</v>
      </c>
      <c r="M765" s="99" t="str">
        <f t="shared" si="309"/>
        <v/>
      </c>
      <c r="P765" s="50">
        <v>0.5</v>
      </c>
      <c r="Q765" s="54">
        <v>1.0416666666666667E-3</v>
      </c>
      <c r="R765" s="52">
        <v>10</v>
      </c>
    </row>
    <row r="766" spans="1:18" ht="24" customHeight="1">
      <c r="A766" s="57">
        <v>754</v>
      </c>
      <c r="B766" s="230"/>
      <c r="C766" s="217">
        <v>794</v>
      </c>
      <c r="D766" s="151" t="s">
        <v>654</v>
      </c>
      <c r="E766" s="124"/>
      <c r="F766" s="157">
        <v>2</v>
      </c>
      <c r="G766" s="77" t="str">
        <f t="shared" si="308"/>
        <v/>
      </c>
      <c r="H766" s="102">
        <v>12</v>
      </c>
      <c r="I766" s="103" t="str">
        <f t="shared" si="294"/>
        <v/>
      </c>
      <c r="J766" s="104" t="s">
        <v>895</v>
      </c>
      <c r="K766" s="116">
        <f t="shared" si="307"/>
        <v>160</v>
      </c>
      <c r="L766" s="111">
        <v>200</v>
      </c>
      <c r="M766" s="99" t="str">
        <f t="shared" si="309"/>
        <v/>
      </c>
      <c r="P766" s="50">
        <v>0.5</v>
      </c>
      <c r="Q766" s="54">
        <v>1.0416666666666667E-3</v>
      </c>
      <c r="R766" s="52">
        <v>10</v>
      </c>
    </row>
    <row r="767" spans="1:18" ht="24" customHeight="1">
      <c r="A767" s="57">
        <v>755</v>
      </c>
      <c r="B767" s="230"/>
      <c r="C767" s="217">
        <v>798</v>
      </c>
      <c r="D767" s="151" t="s">
        <v>655</v>
      </c>
      <c r="E767" s="124"/>
      <c r="F767" s="157">
        <v>2</v>
      </c>
      <c r="G767" s="77" t="str">
        <f t="shared" si="308"/>
        <v/>
      </c>
      <c r="H767" s="102">
        <v>12</v>
      </c>
      <c r="I767" s="103" t="str">
        <f t="shared" si="294"/>
        <v/>
      </c>
      <c r="J767" s="104" t="s">
        <v>895</v>
      </c>
      <c r="K767" s="116">
        <f t="shared" si="307"/>
        <v>160</v>
      </c>
      <c r="L767" s="111">
        <v>200</v>
      </c>
      <c r="M767" s="99" t="str">
        <f t="shared" si="309"/>
        <v/>
      </c>
      <c r="P767" s="50">
        <v>0.5</v>
      </c>
      <c r="Q767" s="54">
        <v>1.0416666666666667E-3</v>
      </c>
      <c r="R767" s="52">
        <v>10</v>
      </c>
    </row>
    <row r="768" spans="1:18" ht="24" customHeight="1">
      <c r="A768" s="57">
        <v>756</v>
      </c>
      <c r="B768" s="230"/>
      <c r="C768" s="217">
        <v>766</v>
      </c>
      <c r="D768" s="151" t="s">
        <v>656</v>
      </c>
      <c r="E768" s="124"/>
      <c r="F768" s="157">
        <v>2</v>
      </c>
      <c r="G768" s="77" t="str">
        <f t="shared" si="308"/>
        <v/>
      </c>
      <c r="H768" s="102">
        <v>12</v>
      </c>
      <c r="I768" s="103" t="str">
        <f t="shared" si="294"/>
        <v/>
      </c>
      <c r="J768" s="104" t="s">
        <v>895</v>
      </c>
      <c r="K768" s="116">
        <f t="shared" si="307"/>
        <v>192</v>
      </c>
      <c r="L768" s="111">
        <v>240</v>
      </c>
      <c r="M768" s="99" t="str">
        <f t="shared" si="309"/>
        <v/>
      </c>
      <c r="P768" s="50">
        <v>0.5</v>
      </c>
      <c r="Q768" s="54">
        <v>1.0416666666666667E-3</v>
      </c>
      <c r="R768" s="52">
        <v>10</v>
      </c>
    </row>
    <row r="769" spans="1:18" ht="24" customHeight="1">
      <c r="A769" s="57">
        <v>757</v>
      </c>
      <c r="B769" s="230"/>
      <c r="C769" s="217">
        <v>767</v>
      </c>
      <c r="D769" s="151" t="s">
        <v>657</v>
      </c>
      <c r="E769" s="124"/>
      <c r="F769" s="157">
        <v>2</v>
      </c>
      <c r="G769" s="77" t="str">
        <f t="shared" si="308"/>
        <v/>
      </c>
      <c r="H769" s="102">
        <v>12</v>
      </c>
      <c r="I769" s="103" t="str">
        <f t="shared" si="294"/>
        <v/>
      </c>
      <c r="J769" s="104" t="s">
        <v>895</v>
      </c>
      <c r="K769" s="116">
        <f t="shared" si="307"/>
        <v>160</v>
      </c>
      <c r="L769" s="111">
        <v>200</v>
      </c>
      <c r="M769" s="99" t="str">
        <f t="shared" si="309"/>
        <v/>
      </c>
      <c r="P769" s="50">
        <v>0.5</v>
      </c>
      <c r="Q769" s="54">
        <v>1.0416666666666667E-3</v>
      </c>
      <c r="R769" s="52">
        <v>10</v>
      </c>
    </row>
    <row r="770" spans="1:18" ht="24" customHeight="1">
      <c r="A770" s="57">
        <v>758</v>
      </c>
      <c r="B770" s="230"/>
      <c r="C770" s="217">
        <v>768</v>
      </c>
      <c r="D770" s="151" t="s">
        <v>658</v>
      </c>
      <c r="E770" s="124"/>
      <c r="F770" s="157">
        <v>2</v>
      </c>
      <c r="G770" s="77" t="str">
        <f t="shared" si="308"/>
        <v/>
      </c>
      <c r="H770" s="102">
        <v>12</v>
      </c>
      <c r="I770" s="103" t="str">
        <f t="shared" si="294"/>
        <v/>
      </c>
      <c r="J770" s="104" t="s">
        <v>895</v>
      </c>
      <c r="K770" s="116">
        <f t="shared" si="307"/>
        <v>160</v>
      </c>
      <c r="L770" s="111">
        <v>200</v>
      </c>
      <c r="M770" s="99" t="str">
        <f t="shared" si="309"/>
        <v/>
      </c>
      <c r="P770" s="50">
        <v>0.5</v>
      </c>
      <c r="Q770" s="54">
        <v>1.0416666666666667E-3</v>
      </c>
      <c r="R770" s="52">
        <v>10</v>
      </c>
    </row>
    <row r="771" spans="1:18" ht="24" customHeight="1">
      <c r="A771" s="57">
        <v>759</v>
      </c>
      <c r="B771" s="230"/>
      <c r="C771" s="217">
        <v>1500</v>
      </c>
      <c r="D771" s="151" t="s">
        <v>232</v>
      </c>
      <c r="E771" s="124"/>
      <c r="F771" s="157">
        <v>2</v>
      </c>
      <c r="G771" s="77" t="str">
        <f t="shared" si="308"/>
        <v/>
      </c>
      <c r="H771" s="102">
        <v>12</v>
      </c>
      <c r="I771" s="103" t="str">
        <f t="shared" si="294"/>
        <v/>
      </c>
      <c r="J771" s="104" t="s">
        <v>895</v>
      </c>
      <c r="K771" s="116">
        <f t="shared" si="307"/>
        <v>192</v>
      </c>
      <c r="L771" s="111">
        <v>240</v>
      </c>
      <c r="M771" s="99" t="str">
        <f t="shared" si="309"/>
        <v/>
      </c>
      <c r="P771" s="50">
        <v>0.5</v>
      </c>
      <c r="Q771" s="54">
        <v>1.0416666666666667E-3</v>
      </c>
      <c r="R771" s="52">
        <v>10</v>
      </c>
    </row>
    <row r="772" spans="1:18" ht="24" customHeight="1">
      <c r="A772" s="57">
        <v>760</v>
      </c>
      <c r="B772" s="230"/>
      <c r="C772" s="217">
        <v>1501</v>
      </c>
      <c r="D772" s="151" t="s">
        <v>233</v>
      </c>
      <c r="E772" s="124"/>
      <c r="F772" s="157">
        <v>2</v>
      </c>
      <c r="G772" s="77" t="str">
        <f t="shared" si="308"/>
        <v/>
      </c>
      <c r="H772" s="102">
        <v>12</v>
      </c>
      <c r="I772" s="103" t="str">
        <f t="shared" si="294"/>
        <v/>
      </c>
      <c r="J772" s="104" t="s">
        <v>895</v>
      </c>
      <c r="K772" s="116">
        <f t="shared" si="307"/>
        <v>160</v>
      </c>
      <c r="L772" s="111">
        <v>200</v>
      </c>
      <c r="M772" s="99" t="str">
        <f t="shared" si="309"/>
        <v/>
      </c>
      <c r="P772" s="50">
        <v>0.5</v>
      </c>
      <c r="Q772" s="54">
        <v>1.0416666666666667E-3</v>
      </c>
      <c r="R772" s="52">
        <v>10</v>
      </c>
    </row>
    <row r="773" spans="1:18" ht="24" customHeight="1" thickBot="1">
      <c r="A773" s="57">
        <v>761</v>
      </c>
      <c r="B773" s="231"/>
      <c r="C773" s="217">
        <v>1502</v>
      </c>
      <c r="D773" s="151" t="s">
        <v>234</v>
      </c>
      <c r="E773" s="124"/>
      <c r="F773" s="157">
        <v>2</v>
      </c>
      <c r="G773" s="77" t="str">
        <f t="shared" si="308"/>
        <v/>
      </c>
      <c r="H773" s="102">
        <v>12</v>
      </c>
      <c r="I773" s="103" t="str">
        <f t="shared" si="294"/>
        <v/>
      </c>
      <c r="J773" s="104" t="s">
        <v>895</v>
      </c>
      <c r="K773" s="116">
        <f t="shared" si="307"/>
        <v>160</v>
      </c>
      <c r="L773" s="111">
        <v>200</v>
      </c>
      <c r="M773" s="99" t="str">
        <f t="shared" si="309"/>
        <v/>
      </c>
      <c r="P773" s="50">
        <v>0.5</v>
      </c>
      <c r="Q773" s="54">
        <v>1.0416666666666667E-3</v>
      </c>
      <c r="R773" s="52">
        <v>10</v>
      </c>
    </row>
    <row r="774" spans="1:18" ht="24" customHeight="1">
      <c r="A774" s="57">
        <v>762</v>
      </c>
      <c r="B774" s="58"/>
      <c r="C774" s="217">
        <v>1331</v>
      </c>
      <c r="D774" s="233" t="s">
        <v>235</v>
      </c>
      <c r="E774" s="124"/>
      <c r="F774" s="157">
        <v>2</v>
      </c>
      <c r="G774" s="77" t="str">
        <f t="shared" si="308"/>
        <v/>
      </c>
      <c r="H774" s="102">
        <v>8</v>
      </c>
      <c r="I774" s="103" t="str">
        <f t="shared" si="294"/>
        <v/>
      </c>
      <c r="J774" s="104" t="s">
        <v>895</v>
      </c>
      <c r="K774" s="116">
        <f t="shared" si="307"/>
        <v>240</v>
      </c>
      <c r="L774" s="111">
        <v>300</v>
      </c>
      <c r="M774" s="99" t="str">
        <f t="shared" si="309"/>
        <v/>
      </c>
      <c r="P774" s="50">
        <v>0.8</v>
      </c>
      <c r="Q774" s="54">
        <v>1.645E-3</v>
      </c>
      <c r="R774" s="52">
        <v>10</v>
      </c>
    </row>
    <row r="775" spans="1:18" ht="24" customHeight="1">
      <c r="A775" s="57">
        <v>763</v>
      </c>
      <c r="B775" s="58"/>
      <c r="C775" s="217">
        <v>1698</v>
      </c>
      <c r="D775" s="129" t="s">
        <v>1045</v>
      </c>
      <c r="E775" s="124"/>
      <c r="F775" s="157">
        <v>2</v>
      </c>
      <c r="G775" s="77" t="str">
        <f t="shared" ref="G775:G777" si="310">IF(E775="","",E775*F775)</f>
        <v/>
      </c>
      <c r="H775" s="102">
        <v>8</v>
      </c>
      <c r="I775" s="103" t="str">
        <f t="shared" ref="I775:I777" si="311">IF(E775="","",E775/H775)</f>
        <v/>
      </c>
      <c r="J775" s="104" t="s">
        <v>895</v>
      </c>
      <c r="K775" s="116">
        <f t="shared" ref="K775:K777" si="312">L775*(1+K$9)</f>
        <v>288</v>
      </c>
      <c r="L775" s="111">
        <v>360</v>
      </c>
      <c r="M775" s="99" t="str">
        <f t="shared" ref="M775:M777" si="313">IF(E775="","",G775*K775)</f>
        <v/>
      </c>
      <c r="P775" s="50">
        <v>0.8</v>
      </c>
      <c r="Q775" s="54">
        <v>1.645E-3</v>
      </c>
      <c r="R775" s="52">
        <v>10</v>
      </c>
    </row>
    <row r="776" spans="1:18" ht="24" customHeight="1">
      <c r="A776" s="57">
        <v>764</v>
      </c>
      <c r="B776" s="58"/>
      <c r="C776" s="217">
        <v>1699</v>
      </c>
      <c r="D776" s="129" t="s">
        <v>1046</v>
      </c>
      <c r="E776" s="124"/>
      <c r="F776" s="157">
        <v>2</v>
      </c>
      <c r="G776" s="77" t="str">
        <f t="shared" si="310"/>
        <v/>
      </c>
      <c r="H776" s="102">
        <v>8</v>
      </c>
      <c r="I776" s="103" t="str">
        <f t="shared" si="311"/>
        <v/>
      </c>
      <c r="J776" s="104" t="s">
        <v>895</v>
      </c>
      <c r="K776" s="116">
        <f t="shared" si="312"/>
        <v>240</v>
      </c>
      <c r="L776" s="111">
        <v>300</v>
      </c>
      <c r="M776" s="99" t="str">
        <f t="shared" si="313"/>
        <v/>
      </c>
      <c r="P776" s="50">
        <v>0.8</v>
      </c>
      <c r="Q776" s="54">
        <v>1.645E-3</v>
      </c>
      <c r="R776" s="52">
        <v>10</v>
      </c>
    </row>
    <row r="777" spans="1:18" ht="24" customHeight="1">
      <c r="A777" s="57">
        <v>765</v>
      </c>
      <c r="B777" s="58"/>
      <c r="C777" s="217">
        <v>1700</v>
      </c>
      <c r="D777" s="129" t="s">
        <v>1047</v>
      </c>
      <c r="E777" s="124"/>
      <c r="F777" s="157">
        <v>2</v>
      </c>
      <c r="G777" s="77" t="str">
        <f t="shared" si="310"/>
        <v/>
      </c>
      <c r="H777" s="102">
        <v>8</v>
      </c>
      <c r="I777" s="103" t="str">
        <f t="shared" si="311"/>
        <v/>
      </c>
      <c r="J777" s="104" t="s">
        <v>895</v>
      </c>
      <c r="K777" s="116">
        <f t="shared" si="312"/>
        <v>240</v>
      </c>
      <c r="L777" s="111">
        <v>300</v>
      </c>
      <c r="M777" s="99" t="str">
        <f t="shared" si="313"/>
        <v/>
      </c>
      <c r="P777" s="50">
        <v>0.8</v>
      </c>
      <c r="Q777" s="54">
        <v>1.645E-3</v>
      </c>
      <c r="R777" s="52">
        <v>10</v>
      </c>
    </row>
    <row r="778" spans="1:18" ht="24" customHeight="1">
      <c r="A778" s="57">
        <v>766</v>
      </c>
      <c r="B778" s="58"/>
      <c r="C778" s="217">
        <v>1332</v>
      </c>
      <c r="D778" s="129" t="s">
        <v>659</v>
      </c>
      <c r="E778" s="124"/>
      <c r="F778" s="157">
        <v>2</v>
      </c>
      <c r="G778" s="77" t="str">
        <f t="shared" si="308"/>
        <v/>
      </c>
      <c r="H778" s="102">
        <v>8</v>
      </c>
      <c r="I778" s="103" t="str">
        <f t="shared" si="294"/>
        <v/>
      </c>
      <c r="J778" s="104" t="s">
        <v>895</v>
      </c>
      <c r="K778" s="116">
        <f t="shared" si="307"/>
        <v>288</v>
      </c>
      <c r="L778" s="111">
        <v>360</v>
      </c>
      <c r="M778" s="99" t="str">
        <f t="shared" si="309"/>
        <v/>
      </c>
      <c r="P778" s="50">
        <v>0.8</v>
      </c>
      <c r="Q778" s="54">
        <v>1.645E-3</v>
      </c>
      <c r="R778" s="52">
        <v>10</v>
      </c>
    </row>
    <row r="779" spans="1:18" ht="24" customHeight="1">
      <c r="A779" s="57">
        <v>767</v>
      </c>
      <c r="B779" s="58"/>
      <c r="C779" s="217">
        <v>1333</v>
      </c>
      <c r="D779" s="129" t="s">
        <v>660</v>
      </c>
      <c r="E779" s="124"/>
      <c r="F779" s="157">
        <v>2</v>
      </c>
      <c r="G779" s="77" t="str">
        <f t="shared" si="308"/>
        <v/>
      </c>
      <c r="H779" s="102">
        <v>8</v>
      </c>
      <c r="I779" s="103" t="str">
        <f t="shared" si="294"/>
        <v/>
      </c>
      <c r="J779" s="104" t="s">
        <v>895</v>
      </c>
      <c r="K779" s="116">
        <f t="shared" si="307"/>
        <v>240</v>
      </c>
      <c r="L779" s="111">
        <v>300</v>
      </c>
      <c r="M779" s="99" t="str">
        <f t="shared" si="309"/>
        <v/>
      </c>
      <c r="P779" s="50">
        <v>0.8</v>
      </c>
      <c r="Q779" s="54">
        <v>1.645E-3</v>
      </c>
      <c r="R779" s="52">
        <v>10</v>
      </c>
    </row>
    <row r="780" spans="1:18" ht="24" customHeight="1">
      <c r="A780" s="57">
        <v>768</v>
      </c>
      <c r="B780" s="58"/>
      <c r="C780" s="217">
        <v>1334</v>
      </c>
      <c r="D780" s="129" t="s">
        <v>661</v>
      </c>
      <c r="E780" s="124"/>
      <c r="F780" s="157">
        <v>2</v>
      </c>
      <c r="G780" s="77" t="str">
        <f t="shared" si="308"/>
        <v/>
      </c>
      <c r="H780" s="102">
        <v>8</v>
      </c>
      <c r="I780" s="103" t="str">
        <f t="shared" si="294"/>
        <v/>
      </c>
      <c r="J780" s="104" t="s">
        <v>895</v>
      </c>
      <c r="K780" s="116">
        <f t="shared" si="307"/>
        <v>240</v>
      </c>
      <c r="L780" s="111">
        <v>300</v>
      </c>
      <c r="M780" s="99" t="str">
        <f t="shared" si="309"/>
        <v/>
      </c>
      <c r="P780" s="50">
        <v>0.8</v>
      </c>
      <c r="Q780" s="54">
        <v>1.645E-3</v>
      </c>
      <c r="R780" s="52">
        <v>10</v>
      </c>
    </row>
    <row r="781" spans="1:18" ht="24" customHeight="1">
      <c r="A781" s="57">
        <v>769</v>
      </c>
      <c r="B781" s="58"/>
      <c r="C781" s="217">
        <v>1701</v>
      </c>
      <c r="D781" s="129" t="s">
        <v>1048</v>
      </c>
      <c r="E781" s="124"/>
      <c r="F781" s="157">
        <v>2</v>
      </c>
      <c r="G781" s="77" t="str">
        <f t="shared" ref="G781:G783" si="314">IF(E781="","",E781*F781)</f>
        <v/>
      </c>
      <c r="H781" s="102">
        <v>8</v>
      </c>
      <c r="I781" s="103" t="str">
        <f t="shared" ref="I781:I783" si="315">IF(E781="","",E781/H781)</f>
        <v/>
      </c>
      <c r="J781" s="104" t="s">
        <v>895</v>
      </c>
      <c r="K781" s="116">
        <f t="shared" ref="K781:K783" si="316">L781*(1+K$9)</f>
        <v>288</v>
      </c>
      <c r="L781" s="111">
        <v>360</v>
      </c>
      <c r="M781" s="99" t="str">
        <f t="shared" ref="M781:M783" si="317">IF(E781="","",G781*K781)</f>
        <v/>
      </c>
      <c r="P781" s="50">
        <v>0.8</v>
      </c>
      <c r="Q781" s="54">
        <v>1.645E-3</v>
      </c>
      <c r="R781" s="52">
        <v>10</v>
      </c>
    </row>
    <row r="782" spans="1:18" ht="24" customHeight="1">
      <c r="A782" s="57">
        <v>770</v>
      </c>
      <c r="B782" s="58"/>
      <c r="C782" s="217">
        <v>1702</v>
      </c>
      <c r="D782" s="129" t="s">
        <v>1049</v>
      </c>
      <c r="E782" s="124"/>
      <c r="F782" s="157">
        <v>2</v>
      </c>
      <c r="G782" s="77" t="str">
        <f t="shared" si="314"/>
        <v/>
      </c>
      <c r="H782" s="102">
        <v>8</v>
      </c>
      <c r="I782" s="103" t="str">
        <f t="shared" si="315"/>
        <v/>
      </c>
      <c r="J782" s="104" t="s">
        <v>895</v>
      </c>
      <c r="K782" s="116">
        <f t="shared" si="316"/>
        <v>240</v>
      </c>
      <c r="L782" s="111">
        <v>300</v>
      </c>
      <c r="M782" s="99" t="str">
        <f t="shared" si="317"/>
        <v/>
      </c>
      <c r="P782" s="50">
        <v>0.8</v>
      </c>
      <c r="Q782" s="54">
        <v>1.645E-3</v>
      </c>
      <c r="R782" s="52">
        <v>10</v>
      </c>
    </row>
    <row r="783" spans="1:18" ht="24" customHeight="1">
      <c r="A783" s="57">
        <v>771</v>
      </c>
      <c r="B783" s="58"/>
      <c r="C783" s="217">
        <v>1703</v>
      </c>
      <c r="D783" s="129" t="s">
        <v>1050</v>
      </c>
      <c r="E783" s="124"/>
      <c r="F783" s="157">
        <v>2</v>
      </c>
      <c r="G783" s="77" t="str">
        <f t="shared" si="314"/>
        <v/>
      </c>
      <c r="H783" s="102">
        <v>8</v>
      </c>
      <c r="I783" s="103" t="str">
        <f t="shared" si="315"/>
        <v/>
      </c>
      <c r="J783" s="104" t="s">
        <v>895</v>
      </c>
      <c r="K783" s="116">
        <f t="shared" si="316"/>
        <v>240</v>
      </c>
      <c r="L783" s="111">
        <v>300</v>
      </c>
      <c r="M783" s="99" t="str">
        <f t="shared" si="317"/>
        <v/>
      </c>
      <c r="P783" s="50">
        <v>0.8</v>
      </c>
      <c r="Q783" s="54">
        <v>1.645E-3</v>
      </c>
      <c r="R783" s="52">
        <v>10</v>
      </c>
    </row>
    <row r="784" spans="1:18" ht="24" customHeight="1">
      <c r="A784" s="57">
        <v>772</v>
      </c>
      <c r="B784" s="58"/>
      <c r="C784" s="217">
        <v>1478</v>
      </c>
      <c r="D784" s="129" t="s">
        <v>881</v>
      </c>
      <c r="E784" s="124"/>
      <c r="F784" s="157">
        <v>2</v>
      </c>
      <c r="G784" s="77" t="str">
        <f t="shared" si="308"/>
        <v/>
      </c>
      <c r="H784" s="102">
        <v>8</v>
      </c>
      <c r="I784" s="103" t="str">
        <f t="shared" si="294"/>
        <v/>
      </c>
      <c r="J784" s="104" t="s">
        <v>895</v>
      </c>
      <c r="K784" s="116">
        <f t="shared" si="307"/>
        <v>288</v>
      </c>
      <c r="L784" s="111">
        <v>360</v>
      </c>
      <c r="M784" s="99" t="str">
        <f t="shared" si="309"/>
        <v/>
      </c>
      <c r="P784" s="50">
        <v>0.8</v>
      </c>
      <c r="Q784" s="54">
        <v>1.645E-3</v>
      </c>
      <c r="R784" s="52">
        <v>10</v>
      </c>
    </row>
    <row r="785" spans="1:18" ht="24" customHeight="1">
      <c r="A785" s="57">
        <v>773</v>
      </c>
      <c r="B785" s="58"/>
      <c r="C785" s="217">
        <v>1479</v>
      </c>
      <c r="D785" s="129" t="s">
        <v>882</v>
      </c>
      <c r="E785" s="124"/>
      <c r="F785" s="157">
        <v>2</v>
      </c>
      <c r="G785" s="77" t="str">
        <f t="shared" si="308"/>
        <v/>
      </c>
      <c r="H785" s="102">
        <v>8</v>
      </c>
      <c r="I785" s="103" t="str">
        <f t="shared" si="294"/>
        <v/>
      </c>
      <c r="J785" s="104" t="s">
        <v>895</v>
      </c>
      <c r="K785" s="116">
        <f t="shared" si="307"/>
        <v>240</v>
      </c>
      <c r="L785" s="111">
        <v>300</v>
      </c>
      <c r="M785" s="99" t="str">
        <f t="shared" si="309"/>
        <v/>
      </c>
      <c r="P785" s="50">
        <v>0.8</v>
      </c>
      <c r="Q785" s="54">
        <v>1.645E-3</v>
      </c>
      <c r="R785" s="52">
        <v>10</v>
      </c>
    </row>
    <row r="786" spans="1:18" ht="24" customHeight="1">
      <c r="A786" s="57">
        <v>774</v>
      </c>
      <c r="B786" s="58"/>
      <c r="C786" s="217">
        <v>1480</v>
      </c>
      <c r="D786" s="129" t="s">
        <v>883</v>
      </c>
      <c r="E786" s="124"/>
      <c r="F786" s="157">
        <v>2</v>
      </c>
      <c r="G786" s="77" t="str">
        <f t="shared" si="308"/>
        <v/>
      </c>
      <c r="H786" s="102">
        <v>8</v>
      </c>
      <c r="I786" s="103" t="str">
        <f t="shared" ref="I786:I860" si="318">IF(E786="","",E786/H786)</f>
        <v/>
      </c>
      <c r="J786" s="104" t="s">
        <v>895</v>
      </c>
      <c r="K786" s="116">
        <f t="shared" si="307"/>
        <v>240</v>
      </c>
      <c r="L786" s="111">
        <v>300</v>
      </c>
      <c r="M786" s="99" t="str">
        <f t="shared" si="309"/>
        <v/>
      </c>
      <c r="P786" s="50">
        <v>0.8</v>
      </c>
      <c r="Q786" s="54">
        <v>1.645E-3</v>
      </c>
      <c r="R786" s="52">
        <v>10</v>
      </c>
    </row>
    <row r="787" spans="1:18" ht="24" customHeight="1">
      <c r="A787" s="57">
        <v>775</v>
      </c>
      <c r="B787" s="58"/>
      <c r="C787" s="217">
        <v>1344</v>
      </c>
      <c r="D787" s="129" t="s">
        <v>662</v>
      </c>
      <c r="E787" s="124"/>
      <c r="F787" s="157">
        <v>2</v>
      </c>
      <c r="G787" s="77" t="str">
        <f t="shared" si="308"/>
        <v/>
      </c>
      <c r="H787" s="102">
        <v>8</v>
      </c>
      <c r="I787" s="103" t="str">
        <f t="shared" si="318"/>
        <v/>
      </c>
      <c r="J787" s="104" t="s">
        <v>895</v>
      </c>
      <c r="K787" s="116">
        <f t="shared" si="307"/>
        <v>288</v>
      </c>
      <c r="L787" s="111">
        <v>360</v>
      </c>
      <c r="M787" s="99" t="str">
        <f t="shared" si="309"/>
        <v/>
      </c>
      <c r="P787" s="50">
        <v>0.8</v>
      </c>
      <c r="Q787" s="54">
        <v>1.645E-3</v>
      </c>
      <c r="R787" s="52">
        <v>10</v>
      </c>
    </row>
    <row r="788" spans="1:18" ht="24" customHeight="1">
      <c r="A788" s="57">
        <v>776</v>
      </c>
      <c r="B788" s="58"/>
      <c r="C788" s="217">
        <v>1345</v>
      </c>
      <c r="D788" s="129" t="s">
        <v>663</v>
      </c>
      <c r="E788" s="124"/>
      <c r="F788" s="157">
        <v>2</v>
      </c>
      <c r="G788" s="77" t="str">
        <f t="shared" si="308"/>
        <v/>
      </c>
      <c r="H788" s="102">
        <v>8</v>
      </c>
      <c r="I788" s="103" t="str">
        <f t="shared" si="318"/>
        <v/>
      </c>
      <c r="J788" s="104" t="s">
        <v>895</v>
      </c>
      <c r="K788" s="116">
        <f t="shared" si="307"/>
        <v>240</v>
      </c>
      <c r="L788" s="111">
        <v>300</v>
      </c>
      <c r="M788" s="99" t="str">
        <f t="shared" si="309"/>
        <v/>
      </c>
      <c r="P788" s="50">
        <v>0.8</v>
      </c>
      <c r="Q788" s="54">
        <v>1.645E-3</v>
      </c>
      <c r="R788" s="52">
        <v>10</v>
      </c>
    </row>
    <row r="789" spans="1:18" ht="24" customHeight="1">
      <c r="A789" s="57">
        <v>777</v>
      </c>
      <c r="B789" s="58"/>
      <c r="C789" s="217">
        <v>1346</v>
      </c>
      <c r="D789" s="129" t="s">
        <v>664</v>
      </c>
      <c r="E789" s="124"/>
      <c r="F789" s="157">
        <v>2</v>
      </c>
      <c r="G789" s="77" t="str">
        <f t="shared" si="308"/>
        <v/>
      </c>
      <c r="H789" s="102">
        <v>8</v>
      </c>
      <c r="I789" s="103" t="str">
        <f t="shared" si="318"/>
        <v/>
      </c>
      <c r="J789" s="104" t="s">
        <v>895</v>
      </c>
      <c r="K789" s="116">
        <f t="shared" si="307"/>
        <v>240</v>
      </c>
      <c r="L789" s="111">
        <v>300</v>
      </c>
      <c r="M789" s="99" t="str">
        <f t="shared" si="309"/>
        <v/>
      </c>
      <c r="P789" s="50">
        <v>0.8</v>
      </c>
      <c r="Q789" s="54">
        <v>1.645E-3</v>
      </c>
      <c r="R789" s="52">
        <v>10</v>
      </c>
    </row>
    <row r="790" spans="1:18" ht="24" customHeight="1">
      <c r="A790" s="57">
        <v>778</v>
      </c>
      <c r="B790" s="58"/>
      <c r="C790" s="217">
        <v>1348</v>
      </c>
      <c r="D790" s="129" t="s">
        <v>236</v>
      </c>
      <c r="E790" s="124"/>
      <c r="F790" s="157">
        <v>2</v>
      </c>
      <c r="G790" s="77" t="str">
        <f t="shared" si="308"/>
        <v/>
      </c>
      <c r="H790" s="102">
        <v>8</v>
      </c>
      <c r="I790" s="103" t="str">
        <f t="shared" si="318"/>
        <v/>
      </c>
      <c r="J790" s="104" t="s">
        <v>895</v>
      </c>
      <c r="K790" s="116">
        <f t="shared" si="307"/>
        <v>288</v>
      </c>
      <c r="L790" s="111">
        <v>360</v>
      </c>
      <c r="M790" s="99" t="str">
        <f t="shared" si="309"/>
        <v/>
      </c>
      <c r="P790" s="50">
        <v>0.8</v>
      </c>
      <c r="Q790" s="54">
        <v>1.645E-3</v>
      </c>
      <c r="R790" s="52">
        <v>10</v>
      </c>
    </row>
    <row r="791" spans="1:18" ht="24" customHeight="1">
      <c r="A791" s="57">
        <v>779</v>
      </c>
      <c r="B791" s="58"/>
      <c r="C791" s="217">
        <v>1349</v>
      </c>
      <c r="D791" s="129" t="s">
        <v>237</v>
      </c>
      <c r="E791" s="124"/>
      <c r="F791" s="157">
        <v>2</v>
      </c>
      <c r="G791" s="77" t="str">
        <f t="shared" si="308"/>
        <v/>
      </c>
      <c r="H791" s="102">
        <v>8</v>
      </c>
      <c r="I791" s="103" t="str">
        <f t="shared" si="318"/>
        <v/>
      </c>
      <c r="J791" s="104" t="s">
        <v>895</v>
      </c>
      <c r="K791" s="116">
        <f t="shared" si="307"/>
        <v>240</v>
      </c>
      <c r="L791" s="111">
        <v>300</v>
      </c>
      <c r="M791" s="99" t="str">
        <f t="shared" si="309"/>
        <v/>
      </c>
      <c r="P791" s="50">
        <v>0.8</v>
      </c>
      <c r="Q791" s="54">
        <v>1.645E-3</v>
      </c>
      <c r="R791" s="52">
        <v>10</v>
      </c>
    </row>
    <row r="792" spans="1:18" ht="24" customHeight="1">
      <c r="A792" s="57">
        <v>780</v>
      </c>
      <c r="B792" s="58"/>
      <c r="C792" s="217">
        <v>1350</v>
      </c>
      <c r="D792" s="129" t="s">
        <v>238</v>
      </c>
      <c r="E792" s="124"/>
      <c r="F792" s="157">
        <v>2</v>
      </c>
      <c r="G792" s="77" t="str">
        <f t="shared" si="308"/>
        <v/>
      </c>
      <c r="H792" s="102">
        <v>8</v>
      </c>
      <c r="I792" s="103" t="str">
        <f t="shared" si="318"/>
        <v/>
      </c>
      <c r="J792" s="104" t="s">
        <v>895</v>
      </c>
      <c r="K792" s="116">
        <f t="shared" si="307"/>
        <v>240</v>
      </c>
      <c r="L792" s="111">
        <v>300</v>
      </c>
      <c r="M792" s="99" t="str">
        <f t="shared" si="309"/>
        <v/>
      </c>
      <c r="P792" s="50">
        <v>0.8</v>
      </c>
      <c r="Q792" s="54">
        <v>1.645E-3</v>
      </c>
      <c r="R792" s="52">
        <v>10</v>
      </c>
    </row>
    <row r="793" spans="1:18" ht="24" customHeight="1">
      <c r="A793" s="57">
        <v>781</v>
      </c>
      <c r="B793" s="58"/>
      <c r="C793" s="217">
        <v>1352</v>
      </c>
      <c r="D793" s="129" t="s">
        <v>239</v>
      </c>
      <c r="E793" s="124"/>
      <c r="F793" s="157">
        <v>2</v>
      </c>
      <c r="G793" s="77" t="str">
        <f t="shared" si="308"/>
        <v/>
      </c>
      <c r="H793" s="102">
        <v>8</v>
      </c>
      <c r="I793" s="103" t="str">
        <f t="shared" si="318"/>
        <v/>
      </c>
      <c r="J793" s="104" t="s">
        <v>895</v>
      </c>
      <c r="K793" s="116">
        <f t="shared" si="307"/>
        <v>288</v>
      </c>
      <c r="L793" s="111">
        <v>360</v>
      </c>
      <c r="M793" s="99" t="str">
        <f t="shared" si="309"/>
        <v/>
      </c>
      <c r="P793" s="50">
        <v>0.8</v>
      </c>
      <c r="Q793" s="54">
        <v>1.645E-3</v>
      </c>
      <c r="R793" s="52">
        <v>10</v>
      </c>
    </row>
    <row r="794" spans="1:18" ht="24" customHeight="1">
      <c r="A794" s="57">
        <v>782</v>
      </c>
      <c r="B794" s="58"/>
      <c r="C794" s="217">
        <v>1353</v>
      </c>
      <c r="D794" s="129" t="s">
        <v>240</v>
      </c>
      <c r="E794" s="124"/>
      <c r="F794" s="157">
        <v>2</v>
      </c>
      <c r="G794" s="77" t="str">
        <f t="shared" si="308"/>
        <v/>
      </c>
      <c r="H794" s="102">
        <v>8</v>
      </c>
      <c r="I794" s="103" t="str">
        <f t="shared" si="318"/>
        <v/>
      </c>
      <c r="J794" s="104" t="s">
        <v>895</v>
      </c>
      <c r="K794" s="116">
        <f t="shared" si="307"/>
        <v>240</v>
      </c>
      <c r="L794" s="111">
        <v>300</v>
      </c>
      <c r="M794" s="99" t="str">
        <f t="shared" si="309"/>
        <v/>
      </c>
      <c r="P794" s="50">
        <v>0.8</v>
      </c>
      <c r="Q794" s="54">
        <v>1.645E-3</v>
      </c>
      <c r="R794" s="52">
        <v>10</v>
      </c>
    </row>
    <row r="795" spans="1:18" ht="24" customHeight="1">
      <c r="A795" s="57">
        <v>783</v>
      </c>
      <c r="B795" s="58"/>
      <c r="C795" s="217">
        <v>1354</v>
      </c>
      <c r="D795" s="129" t="s">
        <v>241</v>
      </c>
      <c r="E795" s="124"/>
      <c r="F795" s="157">
        <v>2</v>
      </c>
      <c r="G795" s="77" t="str">
        <f t="shared" si="308"/>
        <v/>
      </c>
      <c r="H795" s="102">
        <v>8</v>
      </c>
      <c r="I795" s="103" t="str">
        <f t="shared" si="318"/>
        <v/>
      </c>
      <c r="J795" s="104" t="s">
        <v>895</v>
      </c>
      <c r="K795" s="116">
        <f t="shared" si="307"/>
        <v>240</v>
      </c>
      <c r="L795" s="111">
        <v>300</v>
      </c>
      <c r="M795" s="99" t="str">
        <f t="shared" si="309"/>
        <v/>
      </c>
      <c r="P795" s="50">
        <v>0.8</v>
      </c>
      <c r="Q795" s="54">
        <v>1.645E-3</v>
      </c>
      <c r="R795" s="52">
        <v>10</v>
      </c>
    </row>
    <row r="796" spans="1:18" ht="24" customHeight="1">
      <c r="A796" s="57">
        <v>784</v>
      </c>
      <c r="B796" s="58"/>
      <c r="C796" s="217">
        <v>1356</v>
      </c>
      <c r="D796" s="129" t="s">
        <v>242</v>
      </c>
      <c r="E796" s="124"/>
      <c r="F796" s="157">
        <v>2</v>
      </c>
      <c r="G796" s="77" t="str">
        <f t="shared" si="308"/>
        <v/>
      </c>
      <c r="H796" s="102">
        <v>8</v>
      </c>
      <c r="I796" s="103" t="str">
        <f t="shared" si="318"/>
        <v/>
      </c>
      <c r="J796" s="104" t="s">
        <v>895</v>
      </c>
      <c r="K796" s="116">
        <f t="shared" si="307"/>
        <v>288</v>
      </c>
      <c r="L796" s="111">
        <v>360</v>
      </c>
      <c r="M796" s="99" t="str">
        <f t="shared" si="309"/>
        <v/>
      </c>
      <c r="P796" s="50">
        <v>0.8</v>
      </c>
      <c r="Q796" s="54">
        <v>1.645E-3</v>
      </c>
      <c r="R796" s="52">
        <v>10</v>
      </c>
    </row>
    <row r="797" spans="1:18" ht="24" customHeight="1">
      <c r="A797" s="57">
        <v>785</v>
      </c>
      <c r="B797" s="58"/>
      <c r="C797" s="217">
        <v>1357</v>
      </c>
      <c r="D797" s="129" t="s">
        <v>243</v>
      </c>
      <c r="E797" s="124"/>
      <c r="F797" s="157">
        <v>2</v>
      </c>
      <c r="G797" s="77" t="str">
        <f t="shared" si="308"/>
        <v/>
      </c>
      <c r="H797" s="102">
        <v>8</v>
      </c>
      <c r="I797" s="103" t="str">
        <f t="shared" si="318"/>
        <v/>
      </c>
      <c r="J797" s="104" t="s">
        <v>895</v>
      </c>
      <c r="K797" s="116">
        <f t="shared" si="307"/>
        <v>240</v>
      </c>
      <c r="L797" s="111">
        <v>300</v>
      </c>
      <c r="M797" s="99" t="str">
        <f t="shared" si="309"/>
        <v/>
      </c>
      <c r="P797" s="50">
        <v>0.8</v>
      </c>
      <c r="Q797" s="54">
        <v>1.645E-3</v>
      </c>
      <c r="R797" s="52">
        <v>10</v>
      </c>
    </row>
    <row r="798" spans="1:18" ht="24" customHeight="1">
      <c r="A798" s="57">
        <v>786</v>
      </c>
      <c r="B798" s="58"/>
      <c r="C798" s="217">
        <v>1358</v>
      </c>
      <c r="D798" s="129" t="s">
        <v>244</v>
      </c>
      <c r="E798" s="124"/>
      <c r="F798" s="157">
        <v>2</v>
      </c>
      <c r="G798" s="77" t="str">
        <f t="shared" si="308"/>
        <v/>
      </c>
      <c r="H798" s="102">
        <v>8</v>
      </c>
      <c r="I798" s="103" t="str">
        <f t="shared" si="318"/>
        <v/>
      </c>
      <c r="J798" s="104" t="s">
        <v>895</v>
      </c>
      <c r="K798" s="116">
        <f t="shared" si="307"/>
        <v>240</v>
      </c>
      <c r="L798" s="111">
        <v>300</v>
      </c>
      <c r="M798" s="99" t="str">
        <f t="shared" si="309"/>
        <v/>
      </c>
      <c r="P798" s="50">
        <v>0.8</v>
      </c>
      <c r="Q798" s="54">
        <v>1.645E-3</v>
      </c>
      <c r="R798" s="52">
        <v>10</v>
      </c>
    </row>
    <row r="799" spans="1:18" ht="24" customHeight="1">
      <c r="A799" s="57">
        <v>787</v>
      </c>
      <c r="B799" s="58"/>
      <c r="C799" s="217">
        <v>1360</v>
      </c>
      <c r="D799" s="129" t="s">
        <v>1051</v>
      </c>
      <c r="E799" s="124"/>
      <c r="F799" s="157">
        <v>2</v>
      </c>
      <c r="G799" s="77" t="str">
        <f t="shared" ref="G799:G801" si="319">IF(E799="","",E799*F799)</f>
        <v/>
      </c>
      <c r="H799" s="102">
        <v>8</v>
      </c>
      <c r="I799" s="103" t="str">
        <f t="shared" ref="I799:I801" si="320">IF(E799="","",E799/H799)</f>
        <v/>
      </c>
      <c r="J799" s="104" t="s">
        <v>895</v>
      </c>
      <c r="K799" s="116">
        <f t="shared" ref="K799:K801" si="321">L799*(1+K$9)</f>
        <v>288</v>
      </c>
      <c r="L799" s="111">
        <v>360</v>
      </c>
      <c r="M799" s="99" t="str">
        <f t="shared" ref="M799:M801" si="322">IF(E799="","",G799*K799)</f>
        <v/>
      </c>
      <c r="P799" s="50">
        <v>0.8</v>
      </c>
      <c r="Q799" s="54">
        <v>1.645E-3</v>
      </c>
      <c r="R799" s="52">
        <v>10</v>
      </c>
    </row>
    <row r="800" spans="1:18" ht="24" customHeight="1">
      <c r="A800" s="57">
        <v>788</v>
      </c>
      <c r="B800" s="58"/>
      <c r="C800" s="217">
        <v>1361</v>
      </c>
      <c r="D800" s="129" t="s">
        <v>1052</v>
      </c>
      <c r="E800" s="124"/>
      <c r="F800" s="157">
        <v>2</v>
      </c>
      <c r="G800" s="77" t="str">
        <f t="shared" si="319"/>
        <v/>
      </c>
      <c r="H800" s="102">
        <v>8</v>
      </c>
      <c r="I800" s="103" t="str">
        <f t="shared" si="320"/>
        <v/>
      </c>
      <c r="J800" s="104" t="s">
        <v>895</v>
      </c>
      <c r="K800" s="116">
        <f t="shared" si="321"/>
        <v>240</v>
      </c>
      <c r="L800" s="111">
        <v>300</v>
      </c>
      <c r="M800" s="99" t="str">
        <f t="shared" si="322"/>
        <v/>
      </c>
      <c r="P800" s="50">
        <v>0.8</v>
      </c>
      <c r="Q800" s="54">
        <v>1.645E-3</v>
      </c>
      <c r="R800" s="52">
        <v>10</v>
      </c>
    </row>
    <row r="801" spans="1:18" ht="24" customHeight="1">
      <c r="A801" s="57">
        <v>789</v>
      </c>
      <c r="B801" s="58"/>
      <c r="C801" s="217">
        <v>1362</v>
      </c>
      <c r="D801" s="129" t="s">
        <v>1053</v>
      </c>
      <c r="E801" s="124"/>
      <c r="F801" s="157">
        <v>2</v>
      </c>
      <c r="G801" s="77" t="str">
        <f t="shared" si="319"/>
        <v/>
      </c>
      <c r="H801" s="102">
        <v>8</v>
      </c>
      <c r="I801" s="103" t="str">
        <f t="shared" si="320"/>
        <v/>
      </c>
      <c r="J801" s="104" t="s">
        <v>895</v>
      </c>
      <c r="K801" s="116">
        <f t="shared" si="321"/>
        <v>240</v>
      </c>
      <c r="L801" s="111">
        <v>300</v>
      </c>
      <c r="M801" s="99" t="str">
        <f t="shared" si="322"/>
        <v/>
      </c>
      <c r="P801" s="50">
        <v>0.8</v>
      </c>
      <c r="Q801" s="54">
        <v>1.645E-3</v>
      </c>
      <c r="R801" s="52">
        <v>10</v>
      </c>
    </row>
    <row r="802" spans="1:18" ht="24" customHeight="1">
      <c r="A802" s="57">
        <v>790</v>
      </c>
      <c r="B802" s="58"/>
      <c r="C802" s="217">
        <v>1503</v>
      </c>
      <c r="D802" s="129" t="s">
        <v>665</v>
      </c>
      <c r="E802" s="124"/>
      <c r="F802" s="157">
        <v>2</v>
      </c>
      <c r="G802" s="77" t="str">
        <f t="shared" si="308"/>
        <v/>
      </c>
      <c r="H802" s="102">
        <v>8</v>
      </c>
      <c r="I802" s="103" t="str">
        <f t="shared" si="318"/>
        <v/>
      </c>
      <c r="J802" s="104" t="s">
        <v>895</v>
      </c>
      <c r="K802" s="116">
        <f t="shared" si="307"/>
        <v>288</v>
      </c>
      <c r="L802" s="111">
        <v>360</v>
      </c>
      <c r="M802" s="99" t="str">
        <f t="shared" si="309"/>
        <v/>
      </c>
      <c r="P802" s="50">
        <v>0.8</v>
      </c>
      <c r="Q802" s="54">
        <v>1.645E-3</v>
      </c>
      <c r="R802" s="52">
        <v>10</v>
      </c>
    </row>
    <row r="803" spans="1:18" ht="24" customHeight="1">
      <c r="A803" s="57">
        <v>791</v>
      </c>
      <c r="B803" s="58"/>
      <c r="C803" s="217">
        <v>1504</v>
      </c>
      <c r="D803" s="129" t="s">
        <v>666</v>
      </c>
      <c r="E803" s="124"/>
      <c r="F803" s="157">
        <v>2</v>
      </c>
      <c r="G803" s="77" t="str">
        <f t="shared" si="308"/>
        <v/>
      </c>
      <c r="H803" s="102">
        <v>8</v>
      </c>
      <c r="I803" s="103" t="str">
        <f t="shared" si="318"/>
        <v/>
      </c>
      <c r="J803" s="104" t="s">
        <v>895</v>
      </c>
      <c r="K803" s="116">
        <f t="shared" si="307"/>
        <v>240</v>
      </c>
      <c r="L803" s="111">
        <v>300</v>
      </c>
      <c r="M803" s="99" t="str">
        <f t="shared" si="309"/>
        <v/>
      </c>
      <c r="P803" s="50">
        <v>0.8</v>
      </c>
      <c r="Q803" s="54">
        <v>1.645E-3</v>
      </c>
      <c r="R803" s="52">
        <v>10</v>
      </c>
    </row>
    <row r="804" spans="1:18" ht="24" customHeight="1">
      <c r="A804" s="57">
        <v>792</v>
      </c>
      <c r="B804" s="58"/>
      <c r="C804" s="217">
        <v>1505</v>
      </c>
      <c r="D804" s="129" t="s">
        <v>667</v>
      </c>
      <c r="E804" s="124"/>
      <c r="F804" s="157">
        <v>2</v>
      </c>
      <c r="G804" s="77" t="str">
        <f t="shared" si="308"/>
        <v/>
      </c>
      <c r="H804" s="102">
        <v>8</v>
      </c>
      <c r="I804" s="103" t="str">
        <f t="shared" si="318"/>
        <v/>
      </c>
      <c r="J804" s="104" t="s">
        <v>895</v>
      </c>
      <c r="K804" s="116">
        <f t="shared" si="307"/>
        <v>240</v>
      </c>
      <c r="L804" s="111">
        <v>300</v>
      </c>
      <c r="M804" s="99" t="str">
        <f t="shared" si="309"/>
        <v/>
      </c>
      <c r="P804" s="50">
        <v>0.8</v>
      </c>
      <c r="Q804" s="54">
        <v>1.645E-3</v>
      </c>
      <c r="R804" s="52">
        <v>10</v>
      </c>
    </row>
    <row r="805" spans="1:18" ht="24" customHeight="1">
      <c r="A805" s="57">
        <v>793</v>
      </c>
      <c r="B805" s="58"/>
      <c r="C805" s="217">
        <v>1364</v>
      </c>
      <c r="D805" s="129" t="s">
        <v>668</v>
      </c>
      <c r="E805" s="124"/>
      <c r="F805" s="157">
        <v>2</v>
      </c>
      <c r="G805" s="77" t="str">
        <f t="shared" si="308"/>
        <v/>
      </c>
      <c r="H805" s="102">
        <v>8</v>
      </c>
      <c r="I805" s="103" t="str">
        <f t="shared" si="318"/>
        <v/>
      </c>
      <c r="J805" s="104" t="s">
        <v>895</v>
      </c>
      <c r="K805" s="116">
        <f t="shared" si="307"/>
        <v>288</v>
      </c>
      <c r="L805" s="111">
        <v>360</v>
      </c>
      <c r="M805" s="99" t="str">
        <f t="shared" si="309"/>
        <v/>
      </c>
      <c r="P805" s="50">
        <v>0.8</v>
      </c>
      <c r="Q805" s="54">
        <v>1.645E-3</v>
      </c>
      <c r="R805" s="52">
        <v>10</v>
      </c>
    </row>
    <row r="806" spans="1:18" ht="24" customHeight="1">
      <c r="A806" s="57">
        <v>794</v>
      </c>
      <c r="B806" s="58"/>
      <c r="C806" s="217">
        <v>1365</v>
      </c>
      <c r="D806" s="129" t="s">
        <v>669</v>
      </c>
      <c r="E806" s="124"/>
      <c r="F806" s="157">
        <v>2</v>
      </c>
      <c r="G806" s="77" t="str">
        <f t="shared" si="308"/>
        <v/>
      </c>
      <c r="H806" s="102">
        <v>8</v>
      </c>
      <c r="I806" s="103" t="str">
        <f t="shared" si="318"/>
        <v/>
      </c>
      <c r="J806" s="104" t="s">
        <v>895</v>
      </c>
      <c r="K806" s="116">
        <f t="shared" si="307"/>
        <v>240</v>
      </c>
      <c r="L806" s="111">
        <v>300</v>
      </c>
      <c r="M806" s="99" t="str">
        <f t="shared" si="309"/>
        <v/>
      </c>
      <c r="P806" s="50">
        <v>0.8</v>
      </c>
      <c r="Q806" s="54">
        <v>1.645E-3</v>
      </c>
      <c r="R806" s="52">
        <v>10</v>
      </c>
    </row>
    <row r="807" spans="1:18" ht="24" customHeight="1">
      <c r="A807" s="57">
        <v>795</v>
      </c>
      <c r="B807" s="58"/>
      <c r="C807" s="217">
        <v>1366</v>
      </c>
      <c r="D807" s="129" t="s">
        <v>670</v>
      </c>
      <c r="E807" s="124"/>
      <c r="F807" s="157">
        <v>2</v>
      </c>
      <c r="G807" s="77" t="str">
        <f t="shared" si="308"/>
        <v/>
      </c>
      <c r="H807" s="102">
        <v>8</v>
      </c>
      <c r="I807" s="103" t="str">
        <f t="shared" si="318"/>
        <v/>
      </c>
      <c r="J807" s="104" t="s">
        <v>895</v>
      </c>
      <c r="K807" s="116">
        <f t="shared" si="307"/>
        <v>240</v>
      </c>
      <c r="L807" s="111">
        <v>300</v>
      </c>
      <c r="M807" s="99" t="str">
        <f t="shared" si="309"/>
        <v/>
      </c>
      <c r="P807" s="50">
        <v>0.8</v>
      </c>
      <c r="Q807" s="54">
        <v>1.645E-3</v>
      </c>
      <c r="R807" s="52">
        <v>10</v>
      </c>
    </row>
    <row r="808" spans="1:18" ht="24" customHeight="1">
      <c r="A808" s="57">
        <v>796</v>
      </c>
      <c r="B808" s="58"/>
      <c r="C808" s="217">
        <v>1372</v>
      </c>
      <c r="D808" s="129" t="s">
        <v>671</v>
      </c>
      <c r="E808" s="124"/>
      <c r="F808" s="157">
        <v>2</v>
      </c>
      <c r="G808" s="77" t="str">
        <f t="shared" si="308"/>
        <v/>
      </c>
      <c r="H808" s="102">
        <v>8</v>
      </c>
      <c r="I808" s="103" t="str">
        <f t="shared" si="318"/>
        <v/>
      </c>
      <c r="J808" s="104" t="s">
        <v>895</v>
      </c>
      <c r="K808" s="116">
        <f t="shared" si="307"/>
        <v>288</v>
      </c>
      <c r="L808" s="111">
        <v>360</v>
      </c>
      <c r="M808" s="99" t="str">
        <f t="shared" si="309"/>
        <v/>
      </c>
      <c r="P808" s="50">
        <v>0.8</v>
      </c>
      <c r="Q808" s="54">
        <v>1.645E-3</v>
      </c>
      <c r="R808" s="52">
        <v>10</v>
      </c>
    </row>
    <row r="809" spans="1:18" ht="24" customHeight="1">
      <c r="A809" s="57">
        <v>797</v>
      </c>
      <c r="B809" s="58"/>
      <c r="C809" s="217">
        <v>1373</v>
      </c>
      <c r="D809" s="129" t="s">
        <v>672</v>
      </c>
      <c r="E809" s="124"/>
      <c r="F809" s="157">
        <v>2</v>
      </c>
      <c r="G809" s="77" t="str">
        <f t="shared" si="308"/>
        <v/>
      </c>
      <c r="H809" s="102">
        <v>8</v>
      </c>
      <c r="I809" s="103" t="str">
        <f t="shared" si="318"/>
        <v/>
      </c>
      <c r="J809" s="104" t="s">
        <v>895</v>
      </c>
      <c r="K809" s="116">
        <f t="shared" si="307"/>
        <v>240</v>
      </c>
      <c r="L809" s="111">
        <v>300</v>
      </c>
      <c r="M809" s="99" t="str">
        <f t="shared" si="309"/>
        <v/>
      </c>
      <c r="P809" s="50">
        <v>0.8</v>
      </c>
      <c r="Q809" s="54">
        <v>1.645E-3</v>
      </c>
      <c r="R809" s="52">
        <v>10</v>
      </c>
    </row>
    <row r="810" spans="1:18" ht="24" customHeight="1">
      <c r="A810" s="57">
        <v>798</v>
      </c>
      <c r="B810" s="58"/>
      <c r="C810" s="217">
        <v>1374</v>
      </c>
      <c r="D810" s="129" t="s">
        <v>673</v>
      </c>
      <c r="E810" s="124"/>
      <c r="F810" s="157">
        <v>2</v>
      </c>
      <c r="G810" s="77" t="str">
        <f t="shared" si="308"/>
        <v/>
      </c>
      <c r="H810" s="102">
        <v>8</v>
      </c>
      <c r="I810" s="103" t="str">
        <f t="shared" si="318"/>
        <v/>
      </c>
      <c r="J810" s="104" t="s">
        <v>895</v>
      </c>
      <c r="K810" s="116">
        <f t="shared" si="307"/>
        <v>240</v>
      </c>
      <c r="L810" s="111">
        <v>300</v>
      </c>
      <c r="M810" s="99" t="str">
        <f t="shared" si="309"/>
        <v/>
      </c>
      <c r="P810" s="50">
        <v>0.8</v>
      </c>
      <c r="Q810" s="54">
        <v>1.645E-3</v>
      </c>
      <c r="R810" s="52">
        <v>10</v>
      </c>
    </row>
    <row r="811" spans="1:18" ht="24" customHeight="1">
      <c r="A811" s="57">
        <v>799</v>
      </c>
      <c r="B811" s="58"/>
      <c r="C811" s="217">
        <v>1376</v>
      </c>
      <c r="D811" s="129" t="s">
        <v>674</v>
      </c>
      <c r="E811" s="124"/>
      <c r="F811" s="157">
        <v>2</v>
      </c>
      <c r="G811" s="77" t="str">
        <f t="shared" si="308"/>
        <v/>
      </c>
      <c r="H811" s="102">
        <v>8</v>
      </c>
      <c r="I811" s="103" t="str">
        <f t="shared" si="318"/>
        <v/>
      </c>
      <c r="J811" s="104" t="s">
        <v>895</v>
      </c>
      <c r="K811" s="116">
        <f t="shared" si="307"/>
        <v>288</v>
      </c>
      <c r="L811" s="111">
        <v>360</v>
      </c>
      <c r="M811" s="99" t="str">
        <f t="shared" si="309"/>
        <v/>
      </c>
      <c r="P811" s="50">
        <v>0.8</v>
      </c>
      <c r="Q811" s="54">
        <v>1.645E-3</v>
      </c>
      <c r="R811" s="52">
        <v>10</v>
      </c>
    </row>
    <row r="812" spans="1:18" ht="24" customHeight="1">
      <c r="A812" s="57">
        <v>800</v>
      </c>
      <c r="B812" s="58"/>
      <c r="C812" s="217">
        <v>1377</v>
      </c>
      <c r="D812" s="129" t="s">
        <v>675</v>
      </c>
      <c r="E812" s="124"/>
      <c r="F812" s="157">
        <v>2</v>
      </c>
      <c r="G812" s="77" t="str">
        <f t="shared" si="308"/>
        <v/>
      </c>
      <c r="H812" s="102">
        <v>8</v>
      </c>
      <c r="I812" s="103" t="str">
        <f t="shared" si="318"/>
        <v/>
      </c>
      <c r="J812" s="104" t="s">
        <v>895</v>
      </c>
      <c r="K812" s="116">
        <f t="shared" si="307"/>
        <v>240</v>
      </c>
      <c r="L812" s="111">
        <v>300</v>
      </c>
      <c r="M812" s="99" t="str">
        <f t="shared" si="309"/>
        <v/>
      </c>
      <c r="P812" s="50">
        <v>0.8</v>
      </c>
      <c r="Q812" s="54">
        <v>1.645E-3</v>
      </c>
      <c r="R812" s="52">
        <v>10</v>
      </c>
    </row>
    <row r="813" spans="1:18" ht="24" customHeight="1">
      <c r="A813" s="57">
        <v>801</v>
      </c>
      <c r="B813" s="58"/>
      <c r="C813" s="217">
        <v>1378</v>
      </c>
      <c r="D813" s="129" t="s">
        <v>676</v>
      </c>
      <c r="E813" s="124"/>
      <c r="F813" s="157">
        <v>2</v>
      </c>
      <c r="G813" s="77" t="str">
        <f t="shared" si="308"/>
        <v/>
      </c>
      <c r="H813" s="102">
        <v>8</v>
      </c>
      <c r="I813" s="103" t="str">
        <f t="shared" si="318"/>
        <v/>
      </c>
      <c r="J813" s="104" t="s">
        <v>895</v>
      </c>
      <c r="K813" s="116">
        <f t="shared" si="307"/>
        <v>240</v>
      </c>
      <c r="L813" s="111">
        <v>300</v>
      </c>
      <c r="M813" s="99" t="str">
        <f t="shared" si="309"/>
        <v/>
      </c>
      <c r="P813" s="50">
        <v>0.8</v>
      </c>
      <c r="Q813" s="54">
        <v>1.645E-3</v>
      </c>
      <c r="R813" s="52">
        <v>10</v>
      </c>
    </row>
    <row r="814" spans="1:18" ht="24" customHeight="1">
      <c r="A814" s="57">
        <v>802</v>
      </c>
      <c r="B814" s="58"/>
      <c r="C814" s="217">
        <v>1380</v>
      </c>
      <c r="D814" s="129" t="s">
        <v>677</v>
      </c>
      <c r="E814" s="124"/>
      <c r="F814" s="157">
        <v>2</v>
      </c>
      <c r="G814" s="77" t="str">
        <f t="shared" si="308"/>
        <v/>
      </c>
      <c r="H814" s="102">
        <v>8</v>
      </c>
      <c r="I814" s="103" t="str">
        <f t="shared" si="318"/>
        <v/>
      </c>
      <c r="J814" s="104" t="s">
        <v>895</v>
      </c>
      <c r="K814" s="116">
        <f t="shared" si="307"/>
        <v>288</v>
      </c>
      <c r="L814" s="111">
        <v>360</v>
      </c>
      <c r="M814" s="99" t="str">
        <f t="shared" si="309"/>
        <v/>
      </c>
      <c r="P814" s="50">
        <v>0.8</v>
      </c>
      <c r="Q814" s="54">
        <v>1.645E-3</v>
      </c>
      <c r="R814" s="52">
        <v>10</v>
      </c>
    </row>
    <row r="815" spans="1:18" ht="24" customHeight="1">
      <c r="A815" s="57">
        <v>803</v>
      </c>
      <c r="B815" s="58"/>
      <c r="C815" s="217">
        <v>1381</v>
      </c>
      <c r="D815" s="129" t="s">
        <v>678</v>
      </c>
      <c r="E815" s="124"/>
      <c r="F815" s="157">
        <v>2</v>
      </c>
      <c r="G815" s="77" t="str">
        <f t="shared" si="308"/>
        <v/>
      </c>
      <c r="H815" s="102">
        <v>8</v>
      </c>
      <c r="I815" s="103" t="str">
        <f t="shared" si="318"/>
        <v/>
      </c>
      <c r="J815" s="104" t="s">
        <v>895</v>
      </c>
      <c r="K815" s="116">
        <f t="shared" si="307"/>
        <v>240</v>
      </c>
      <c r="L815" s="111">
        <v>300</v>
      </c>
      <c r="M815" s="99" t="str">
        <f t="shared" si="309"/>
        <v/>
      </c>
      <c r="P815" s="50">
        <v>0.8</v>
      </c>
      <c r="Q815" s="54">
        <v>1.645E-3</v>
      </c>
      <c r="R815" s="52">
        <v>10</v>
      </c>
    </row>
    <row r="816" spans="1:18" ht="24" customHeight="1">
      <c r="A816" s="57">
        <v>804</v>
      </c>
      <c r="B816" s="58"/>
      <c r="C816" s="217">
        <v>1382</v>
      </c>
      <c r="D816" s="129" t="s">
        <v>679</v>
      </c>
      <c r="E816" s="124"/>
      <c r="F816" s="157">
        <v>2</v>
      </c>
      <c r="G816" s="77" t="str">
        <f t="shared" si="308"/>
        <v/>
      </c>
      <c r="H816" s="102">
        <v>8</v>
      </c>
      <c r="I816" s="103" t="str">
        <f t="shared" si="318"/>
        <v/>
      </c>
      <c r="J816" s="104" t="s">
        <v>895</v>
      </c>
      <c r="K816" s="116">
        <f t="shared" si="307"/>
        <v>240</v>
      </c>
      <c r="L816" s="111">
        <v>300</v>
      </c>
      <c r="M816" s="99" t="str">
        <f t="shared" si="309"/>
        <v/>
      </c>
      <c r="P816" s="50">
        <v>0.8</v>
      </c>
      <c r="Q816" s="54">
        <v>1.645E-3</v>
      </c>
      <c r="R816" s="52">
        <v>10</v>
      </c>
    </row>
    <row r="817" spans="1:18" ht="24" customHeight="1">
      <c r="A817" s="57">
        <v>805</v>
      </c>
      <c r="B817" s="58"/>
      <c r="C817" s="217">
        <v>1526</v>
      </c>
      <c r="D817" s="129" t="s">
        <v>680</v>
      </c>
      <c r="E817" s="124"/>
      <c r="F817" s="157">
        <v>2</v>
      </c>
      <c r="G817" s="77" t="str">
        <f t="shared" si="308"/>
        <v/>
      </c>
      <c r="H817" s="102">
        <v>8</v>
      </c>
      <c r="I817" s="103" t="str">
        <f t="shared" si="318"/>
        <v/>
      </c>
      <c r="J817" s="104" t="s">
        <v>895</v>
      </c>
      <c r="K817" s="116">
        <f t="shared" si="307"/>
        <v>288</v>
      </c>
      <c r="L817" s="111">
        <v>360</v>
      </c>
      <c r="M817" s="99" t="str">
        <f t="shared" si="309"/>
        <v/>
      </c>
      <c r="P817" s="50">
        <v>0.8</v>
      </c>
      <c r="Q817" s="54">
        <v>1.645E-3</v>
      </c>
      <c r="R817" s="52">
        <v>10</v>
      </c>
    </row>
    <row r="818" spans="1:18" ht="24" customHeight="1">
      <c r="A818" s="57">
        <v>806</v>
      </c>
      <c r="B818" s="58"/>
      <c r="C818" s="217">
        <v>1527</v>
      </c>
      <c r="D818" s="129" t="s">
        <v>681</v>
      </c>
      <c r="E818" s="124"/>
      <c r="F818" s="157">
        <v>2</v>
      </c>
      <c r="G818" s="77" t="str">
        <f t="shared" si="308"/>
        <v/>
      </c>
      <c r="H818" s="102">
        <v>8</v>
      </c>
      <c r="I818" s="103" t="str">
        <f t="shared" si="318"/>
        <v/>
      </c>
      <c r="J818" s="104" t="s">
        <v>895</v>
      </c>
      <c r="K818" s="116">
        <f t="shared" si="307"/>
        <v>240</v>
      </c>
      <c r="L818" s="111">
        <v>300</v>
      </c>
      <c r="M818" s="99" t="str">
        <f t="shared" si="309"/>
        <v/>
      </c>
      <c r="P818" s="50">
        <v>0.8</v>
      </c>
      <c r="Q818" s="54">
        <v>1.645E-3</v>
      </c>
      <c r="R818" s="52">
        <v>10</v>
      </c>
    </row>
    <row r="819" spans="1:18" ht="24" customHeight="1">
      <c r="A819" s="57">
        <v>807</v>
      </c>
      <c r="B819" s="58"/>
      <c r="C819" s="217">
        <v>1528</v>
      </c>
      <c r="D819" s="129" t="s">
        <v>682</v>
      </c>
      <c r="E819" s="124"/>
      <c r="F819" s="157">
        <v>2</v>
      </c>
      <c r="G819" s="77" t="str">
        <f t="shared" si="308"/>
        <v/>
      </c>
      <c r="H819" s="102">
        <v>8</v>
      </c>
      <c r="I819" s="103" t="str">
        <f t="shared" si="318"/>
        <v/>
      </c>
      <c r="J819" s="104" t="s">
        <v>895</v>
      </c>
      <c r="K819" s="116">
        <f t="shared" si="307"/>
        <v>240</v>
      </c>
      <c r="L819" s="111">
        <v>300</v>
      </c>
      <c r="M819" s="99" t="str">
        <f t="shared" si="309"/>
        <v/>
      </c>
      <c r="P819" s="50">
        <v>0.8</v>
      </c>
      <c r="Q819" s="54">
        <v>1.645E-3</v>
      </c>
      <c r="R819" s="52">
        <v>10</v>
      </c>
    </row>
    <row r="820" spans="1:18" ht="24" customHeight="1">
      <c r="A820" s="57">
        <v>808</v>
      </c>
      <c r="B820" s="58"/>
      <c r="C820" s="217">
        <v>1384</v>
      </c>
      <c r="D820" s="129" t="s">
        <v>683</v>
      </c>
      <c r="E820" s="124"/>
      <c r="F820" s="157">
        <v>2</v>
      </c>
      <c r="G820" s="77" t="str">
        <f t="shared" si="308"/>
        <v/>
      </c>
      <c r="H820" s="102">
        <v>8</v>
      </c>
      <c r="I820" s="103" t="str">
        <f t="shared" si="318"/>
        <v/>
      </c>
      <c r="J820" s="104" t="s">
        <v>895</v>
      </c>
      <c r="K820" s="116">
        <f t="shared" si="307"/>
        <v>288</v>
      </c>
      <c r="L820" s="111">
        <v>360</v>
      </c>
      <c r="M820" s="99" t="str">
        <f t="shared" si="309"/>
        <v/>
      </c>
      <c r="P820" s="50">
        <v>0.8</v>
      </c>
      <c r="Q820" s="54">
        <v>1.645E-3</v>
      </c>
      <c r="R820" s="52">
        <v>10</v>
      </c>
    </row>
    <row r="821" spans="1:18" ht="24" customHeight="1">
      <c r="A821" s="57">
        <v>809</v>
      </c>
      <c r="B821" s="58"/>
      <c r="C821" s="217">
        <v>1385</v>
      </c>
      <c r="D821" s="129" t="s">
        <v>684</v>
      </c>
      <c r="E821" s="124"/>
      <c r="F821" s="157">
        <v>2</v>
      </c>
      <c r="G821" s="77" t="str">
        <f t="shared" si="308"/>
        <v/>
      </c>
      <c r="H821" s="102">
        <v>8</v>
      </c>
      <c r="I821" s="103" t="str">
        <f t="shared" si="318"/>
        <v/>
      </c>
      <c r="J821" s="104" t="s">
        <v>895</v>
      </c>
      <c r="K821" s="116">
        <f t="shared" si="307"/>
        <v>240</v>
      </c>
      <c r="L821" s="111">
        <v>300</v>
      </c>
      <c r="M821" s="99" t="str">
        <f t="shared" si="309"/>
        <v/>
      </c>
      <c r="P821" s="50">
        <v>0.8</v>
      </c>
      <c r="Q821" s="54">
        <v>1.645E-3</v>
      </c>
      <c r="R821" s="52">
        <v>10</v>
      </c>
    </row>
    <row r="822" spans="1:18" ht="24" customHeight="1">
      <c r="A822" s="57">
        <v>810</v>
      </c>
      <c r="B822" s="58"/>
      <c r="C822" s="217">
        <v>1386</v>
      </c>
      <c r="D822" s="129" t="s">
        <v>685</v>
      </c>
      <c r="E822" s="124"/>
      <c r="F822" s="157">
        <v>2</v>
      </c>
      <c r="G822" s="77" t="str">
        <f t="shared" si="308"/>
        <v/>
      </c>
      <c r="H822" s="102">
        <v>8</v>
      </c>
      <c r="I822" s="103" t="str">
        <f t="shared" si="318"/>
        <v/>
      </c>
      <c r="J822" s="104" t="s">
        <v>895</v>
      </c>
      <c r="K822" s="116">
        <f t="shared" si="307"/>
        <v>240</v>
      </c>
      <c r="L822" s="111">
        <v>300</v>
      </c>
      <c r="M822" s="99" t="str">
        <f t="shared" si="309"/>
        <v/>
      </c>
      <c r="P822" s="50">
        <v>0.8</v>
      </c>
      <c r="Q822" s="54">
        <v>1.645E-3</v>
      </c>
      <c r="R822" s="52">
        <v>10</v>
      </c>
    </row>
    <row r="823" spans="1:18" ht="24" customHeight="1">
      <c r="A823" s="57">
        <v>811</v>
      </c>
      <c r="B823" s="58"/>
      <c r="C823" s="217">
        <v>1388</v>
      </c>
      <c r="D823" s="129" t="s">
        <v>686</v>
      </c>
      <c r="E823" s="124"/>
      <c r="F823" s="157">
        <v>2</v>
      </c>
      <c r="G823" s="77" t="str">
        <f t="shared" si="308"/>
        <v/>
      </c>
      <c r="H823" s="102">
        <v>8</v>
      </c>
      <c r="I823" s="103" t="str">
        <f t="shared" si="318"/>
        <v/>
      </c>
      <c r="J823" s="104" t="s">
        <v>895</v>
      </c>
      <c r="K823" s="116">
        <f t="shared" si="307"/>
        <v>288</v>
      </c>
      <c r="L823" s="111">
        <v>360</v>
      </c>
      <c r="M823" s="99" t="str">
        <f t="shared" si="309"/>
        <v/>
      </c>
      <c r="P823" s="50">
        <v>0.8</v>
      </c>
      <c r="Q823" s="54">
        <v>1.645E-3</v>
      </c>
      <c r="R823" s="52">
        <v>10</v>
      </c>
    </row>
    <row r="824" spans="1:18" ht="24" customHeight="1">
      <c r="A824" s="57">
        <v>812</v>
      </c>
      <c r="B824" s="58"/>
      <c r="C824" s="217">
        <v>1389</v>
      </c>
      <c r="D824" s="129" t="s">
        <v>687</v>
      </c>
      <c r="E824" s="124"/>
      <c r="F824" s="157">
        <v>2</v>
      </c>
      <c r="G824" s="77" t="str">
        <f t="shared" si="308"/>
        <v/>
      </c>
      <c r="H824" s="102">
        <v>8</v>
      </c>
      <c r="I824" s="103" t="str">
        <f t="shared" si="318"/>
        <v/>
      </c>
      <c r="J824" s="104" t="s">
        <v>895</v>
      </c>
      <c r="K824" s="116">
        <f t="shared" si="307"/>
        <v>240</v>
      </c>
      <c r="L824" s="111">
        <v>300</v>
      </c>
      <c r="M824" s="99" t="str">
        <f t="shared" si="309"/>
        <v/>
      </c>
      <c r="P824" s="50">
        <v>0.8</v>
      </c>
      <c r="Q824" s="54">
        <v>1.645E-3</v>
      </c>
      <c r="R824" s="52">
        <v>10</v>
      </c>
    </row>
    <row r="825" spans="1:18" ht="24" customHeight="1">
      <c r="A825" s="57">
        <v>813</v>
      </c>
      <c r="B825" s="58"/>
      <c r="C825" s="217">
        <v>1390</v>
      </c>
      <c r="D825" s="129" t="s">
        <v>688</v>
      </c>
      <c r="E825" s="124"/>
      <c r="F825" s="157">
        <v>2</v>
      </c>
      <c r="G825" s="77" t="str">
        <f t="shared" si="308"/>
        <v/>
      </c>
      <c r="H825" s="102">
        <v>8</v>
      </c>
      <c r="I825" s="103" t="str">
        <f t="shared" si="318"/>
        <v/>
      </c>
      <c r="J825" s="104" t="s">
        <v>895</v>
      </c>
      <c r="K825" s="116">
        <f t="shared" si="307"/>
        <v>240</v>
      </c>
      <c r="L825" s="111">
        <v>300</v>
      </c>
      <c r="M825" s="99" t="str">
        <f t="shared" si="309"/>
        <v/>
      </c>
      <c r="P825" s="50">
        <v>0.8</v>
      </c>
      <c r="Q825" s="54">
        <v>1.645E-3</v>
      </c>
      <c r="R825" s="52">
        <v>10</v>
      </c>
    </row>
    <row r="826" spans="1:18" ht="24" customHeight="1">
      <c r="A826" s="57">
        <v>814</v>
      </c>
      <c r="B826" s="58"/>
      <c r="C826" s="217">
        <v>1396</v>
      </c>
      <c r="D826" s="129" t="s">
        <v>689</v>
      </c>
      <c r="E826" s="124"/>
      <c r="F826" s="157">
        <v>2</v>
      </c>
      <c r="G826" s="77" t="str">
        <f t="shared" si="308"/>
        <v/>
      </c>
      <c r="H826" s="102">
        <v>8</v>
      </c>
      <c r="I826" s="103" t="str">
        <f t="shared" si="318"/>
        <v/>
      </c>
      <c r="J826" s="104" t="s">
        <v>895</v>
      </c>
      <c r="K826" s="116">
        <f t="shared" si="307"/>
        <v>288</v>
      </c>
      <c r="L826" s="111">
        <v>360</v>
      </c>
      <c r="M826" s="99" t="str">
        <f t="shared" si="309"/>
        <v/>
      </c>
      <c r="P826" s="50">
        <v>0.8</v>
      </c>
      <c r="Q826" s="54">
        <v>1.645E-3</v>
      </c>
      <c r="R826" s="52">
        <v>10</v>
      </c>
    </row>
    <row r="827" spans="1:18" ht="24" customHeight="1">
      <c r="A827" s="57">
        <v>815</v>
      </c>
      <c r="B827" s="58"/>
      <c r="C827" s="217">
        <v>1397</v>
      </c>
      <c r="D827" s="129" t="s">
        <v>690</v>
      </c>
      <c r="E827" s="124"/>
      <c r="F827" s="157">
        <v>2</v>
      </c>
      <c r="G827" s="77" t="str">
        <f t="shared" si="308"/>
        <v/>
      </c>
      <c r="H827" s="102">
        <v>8</v>
      </c>
      <c r="I827" s="103" t="str">
        <f t="shared" si="318"/>
        <v/>
      </c>
      <c r="J827" s="104" t="s">
        <v>895</v>
      </c>
      <c r="K827" s="116">
        <f t="shared" si="307"/>
        <v>240</v>
      </c>
      <c r="L827" s="111">
        <v>300</v>
      </c>
      <c r="M827" s="99" t="str">
        <f t="shared" si="309"/>
        <v/>
      </c>
      <c r="P827" s="50">
        <v>0.8</v>
      </c>
      <c r="Q827" s="54">
        <v>1.645E-3</v>
      </c>
      <c r="R827" s="52">
        <v>10</v>
      </c>
    </row>
    <row r="828" spans="1:18" ht="24" customHeight="1">
      <c r="A828" s="57">
        <v>816</v>
      </c>
      <c r="B828" s="58"/>
      <c r="C828" s="217">
        <v>1398</v>
      </c>
      <c r="D828" s="129" t="s">
        <v>691</v>
      </c>
      <c r="E828" s="124"/>
      <c r="F828" s="157">
        <v>2</v>
      </c>
      <c r="G828" s="77" t="str">
        <f t="shared" si="308"/>
        <v/>
      </c>
      <c r="H828" s="102">
        <v>8</v>
      </c>
      <c r="I828" s="103" t="str">
        <f t="shared" si="318"/>
        <v/>
      </c>
      <c r="J828" s="104" t="s">
        <v>895</v>
      </c>
      <c r="K828" s="116">
        <f t="shared" si="307"/>
        <v>240</v>
      </c>
      <c r="L828" s="111">
        <v>300</v>
      </c>
      <c r="M828" s="99" t="str">
        <f t="shared" si="309"/>
        <v/>
      </c>
      <c r="P828" s="50">
        <v>0.8</v>
      </c>
      <c r="Q828" s="54">
        <v>1.645E-3</v>
      </c>
      <c r="R828" s="52">
        <v>10</v>
      </c>
    </row>
    <row r="829" spans="1:18" ht="24" customHeight="1">
      <c r="A829" s="57">
        <v>817</v>
      </c>
      <c r="B829" s="58"/>
      <c r="C829" s="217">
        <v>1400</v>
      </c>
      <c r="D829" s="129" t="s">
        <v>692</v>
      </c>
      <c r="E829" s="124"/>
      <c r="F829" s="157">
        <v>2</v>
      </c>
      <c r="G829" s="77" t="str">
        <f t="shared" si="308"/>
        <v/>
      </c>
      <c r="H829" s="102">
        <v>8</v>
      </c>
      <c r="I829" s="103" t="str">
        <f t="shared" si="318"/>
        <v/>
      </c>
      <c r="J829" s="104" t="s">
        <v>895</v>
      </c>
      <c r="K829" s="116">
        <f t="shared" si="307"/>
        <v>288</v>
      </c>
      <c r="L829" s="111">
        <v>360</v>
      </c>
      <c r="M829" s="99" t="str">
        <f t="shared" si="309"/>
        <v/>
      </c>
      <c r="P829" s="50">
        <v>0.8</v>
      </c>
      <c r="Q829" s="54">
        <v>1.645E-3</v>
      </c>
      <c r="R829" s="52">
        <v>10</v>
      </c>
    </row>
    <row r="830" spans="1:18" ht="24" customHeight="1">
      <c r="A830" s="57">
        <v>818</v>
      </c>
      <c r="B830" s="58"/>
      <c r="C830" s="217">
        <v>1401</v>
      </c>
      <c r="D830" s="129" t="s">
        <v>693</v>
      </c>
      <c r="E830" s="124"/>
      <c r="F830" s="157">
        <v>2</v>
      </c>
      <c r="G830" s="77" t="str">
        <f t="shared" si="308"/>
        <v/>
      </c>
      <c r="H830" s="102">
        <v>8</v>
      </c>
      <c r="I830" s="103" t="str">
        <f t="shared" si="318"/>
        <v/>
      </c>
      <c r="J830" s="104" t="s">
        <v>895</v>
      </c>
      <c r="K830" s="116">
        <f t="shared" si="307"/>
        <v>240</v>
      </c>
      <c r="L830" s="111">
        <v>300</v>
      </c>
      <c r="M830" s="99" t="str">
        <f t="shared" si="309"/>
        <v/>
      </c>
      <c r="P830" s="50">
        <v>0.8</v>
      </c>
      <c r="Q830" s="54">
        <v>1.645E-3</v>
      </c>
      <c r="R830" s="52">
        <v>10</v>
      </c>
    </row>
    <row r="831" spans="1:18" ht="24" customHeight="1">
      <c r="A831" s="57">
        <v>819</v>
      </c>
      <c r="B831" s="58"/>
      <c r="C831" s="217">
        <v>1402</v>
      </c>
      <c r="D831" s="129" t="s">
        <v>694</v>
      </c>
      <c r="E831" s="124"/>
      <c r="F831" s="157">
        <v>2</v>
      </c>
      <c r="G831" s="77" t="str">
        <f t="shared" si="308"/>
        <v/>
      </c>
      <c r="H831" s="102">
        <v>8</v>
      </c>
      <c r="I831" s="103" t="str">
        <f t="shared" si="318"/>
        <v/>
      </c>
      <c r="J831" s="104" t="s">
        <v>895</v>
      </c>
      <c r="K831" s="116">
        <f t="shared" si="307"/>
        <v>240</v>
      </c>
      <c r="L831" s="111">
        <v>300</v>
      </c>
      <c r="M831" s="99" t="str">
        <f t="shared" si="309"/>
        <v/>
      </c>
      <c r="P831" s="50">
        <v>0.8</v>
      </c>
      <c r="Q831" s="54">
        <v>1.645E-3</v>
      </c>
      <c r="R831" s="52">
        <v>10</v>
      </c>
    </row>
    <row r="832" spans="1:18" ht="24" customHeight="1">
      <c r="A832" s="57">
        <v>820</v>
      </c>
      <c r="B832" s="58"/>
      <c r="C832" s="217">
        <v>1368</v>
      </c>
      <c r="D832" s="139" t="s">
        <v>245</v>
      </c>
      <c r="E832" s="124"/>
      <c r="F832" s="157">
        <v>2</v>
      </c>
      <c r="G832" s="77" t="str">
        <f t="shared" si="308"/>
        <v/>
      </c>
      <c r="H832" s="102">
        <v>8</v>
      </c>
      <c r="I832" s="103" t="str">
        <f t="shared" si="318"/>
        <v/>
      </c>
      <c r="J832" s="104" t="s">
        <v>895</v>
      </c>
      <c r="K832" s="116">
        <f t="shared" si="307"/>
        <v>288</v>
      </c>
      <c r="L832" s="111">
        <v>360</v>
      </c>
      <c r="M832" s="99" t="str">
        <f t="shared" si="309"/>
        <v/>
      </c>
      <c r="P832" s="50">
        <v>0.8</v>
      </c>
      <c r="Q832" s="54">
        <v>1.645E-3</v>
      </c>
      <c r="R832" s="52">
        <v>10</v>
      </c>
    </row>
    <row r="833" spans="1:18" ht="24" customHeight="1">
      <c r="A833" s="57">
        <v>821</v>
      </c>
      <c r="B833" s="58"/>
      <c r="C833" s="217">
        <v>1369</v>
      </c>
      <c r="D833" s="139" t="s">
        <v>246</v>
      </c>
      <c r="E833" s="124"/>
      <c r="F833" s="157">
        <v>2</v>
      </c>
      <c r="G833" s="77" t="str">
        <f t="shared" si="308"/>
        <v/>
      </c>
      <c r="H833" s="102">
        <v>8</v>
      </c>
      <c r="I833" s="103" t="str">
        <f t="shared" si="318"/>
        <v/>
      </c>
      <c r="J833" s="104" t="s">
        <v>895</v>
      </c>
      <c r="K833" s="116">
        <f t="shared" si="307"/>
        <v>240</v>
      </c>
      <c r="L833" s="111">
        <v>300</v>
      </c>
      <c r="M833" s="99" t="str">
        <f t="shared" si="309"/>
        <v/>
      </c>
      <c r="P833" s="50">
        <v>0.8</v>
      </c>
      <c r="Q833" s="54">
        <v>1.645E-3</v>
      </c>
      <c r="R833" s="52">
        <v>10</v>
      </c>
    </row>
    <row r="834" spans="1:18" ht="24" customHeight="1" thickBot="1">
      <c r="A834" s="57">
        <v>822</v>
      </c>
      <c r="B834" s="58"/>
      <c r="C834" s="217">
        <v>1370</v>
      </c>
      <c r="D834" s="139" t="s">
        <v>247</v>
      </c>
      <c r="E834" s="124"/>
      <c r="F834" s="157">
        <v>2</v>
      </c>
      <c r="G834" s="77" t="str">
        <f t="shared" si="308"/>
        <v/>
      </c>
      <c r="H834" s="102">
        <v>8</v>
      </c>
      <c r="I834" s="103" t="str">
        <f t="shared" si="318"/>
        <v/>
      </c>
      <c r="J834" s="104" t="s">
        <v>895</v>
      </c>
      <c r="K834" s="116">
        <f t="shared" ref="K834:K915" si="323">L834*(1+K$9)</f>
        <v>240</v>
      </c>
      <c r="L834" s="111">
        <v>300</v>
      </c>
      <c r="M834" s="99" t="str">
        <f t="shared" si="309"/>
        <v/>
      </c>
      <c r="P834" s="50">
        <v>0.8</v>
      </c>
      <c r="Q834" s="54">
        <v>1.645E-3</v>
      </c>
      <c r="R834" s="52">
        <v>10</v>
      </c>
    </row>
    <row r="835" spans="1:18" ht="24" customHeight="1">
      <c r="A835" s="57">
        <v>823</v>
      </c>
      <c r="B835" s="229"/>
      <c r="C835" s="217">
        <v>648</v>
      </c>
      <c r="D835" s="233" t="s">
        <v>248</v>
      </c>
      <c r="E835" s="124"/>
      <c r="F835" s="157">
        <v>1</v>
      </c>
      <c r="G835" s="77" t="str">
        <f t="shared" ref="G835:G916" si="324">IF(E835="","",E835*F835)</f>
        <v/>
      </c>
      <c r="H835" s="102">
        <v>4</v>
      </c>
      <c r="I835" s="103" t="str">
        <f t="shared" si="318"/>
        <v/>
      </c>
      <c r="J835" s="104" t="s">
        <v>895</v>
      </c>
      <c r="K835" s="186">
        <f t="shared" si="323"/>
        <v>840</v>
      </c>
      <c r="L835" s="111">
        <v>1050</v>
      </c>
      <c r="M835" s="99" t="str">
        <f t="shared" si="309"/>
        <v/>
      </c>
      <c r="P835" s="50">
        <v>3</v>
      </c>
      <c r="Q835" s="54">
        <v>6.2500000000000003E-3</v>
      </c>
      <c r="R835" s="52">
        <v>10</v>
      </c>
    </row>
    <row r="836" spans="1:18" ht="24" customHeight="1">
      <c r="A836" s="57">
        <v>824</v>
      </c>
      <c r="B836" s="230"/>
      <c r="C836" s="217">
        <v>1290</v>
      </c>
      <c r="D836" s="126" t="s">
        <v>1054</v>
      </c>
      <c r="E836" s="124"/>
      <c r="F836" s="157">
        <v>1</v>
      </c>
      <c r="G836" s="77" t="str">
        <f t="shared" ref="G836:G837" si="325">IF(E836="","",E836*F836)</f>
        <v/>
      </c>
      <c r="H836" s="102">
        <v>4</v>
      </c>
      <c r="I836" s="103" t="str">
        <f t="shared" ref="I836:I837" si="326">IF(E836="","",E836/H836)</f>
        <v/>
      </c>
      <c r="J836" s="104" t="s">
        <v>895</v>
      </c>
      <c r="K836" s="186">
        <f t="shared" si="323"/>
        <v>840</v>
      </c>
      <c r="L836" s="111">
        <v>1050</v>
      </c>
      <c r="M836" s="99" t="str">
        <f t="shared" ref="M836:M837" si="327">IF(E836="","",G836*K836)</f>
        <v/>
      </c>
      <c r="P836" s="50">
        <v>3</v>
      </c>
      <c r="Q836" s="54">
        <v>6.2500000000000003E-3</v>
      </c>
      <c r="R836" s="52">
        <v>10</v>
      </c>
    </row>
    <row r="837" spans="1:18" ht="24" customHeight="1">
      <c r="A837" s="57">
        <v>825</v>
      </c>
      <c r="B837" s="230"/>
      <c r="C837" s="217">
        <v>1291</v>
      </c>
      <c r="D837" s="126" t="s">
        <v>1055</v>
      </c>
      <c r="E837" s="124"/>
      <c r="F837" s="157">
        <v>1</v>
      </c>
      <c r="G837" s="77" t="str">
        <f t="shared" si="325"/>
        <v/>
      </c>
      <c r="H837" s="102">
        <v>4</v>
      </c>
      <c r="I837" s="103" t="str">
        <f t="shared" si="326"/>
        <v/>
      </c>
      <c r="J837" s="104" t="s">
        <v>895</v>
      </c>
      <c r="K837" s="186">
        <f t="shared" si="323"/>
        <v>840</v>
      </c>
      <c r="L837" s="111">
        <v>1050</v>
      </c>
      <c r="M837" s="99" t="str">
        <f t="shared" si="327"/>
        <v/>
      </c>
      <c r="P837" s="50">
        <v>3</v>
      </c>
      <c r="Q837" s="54">
        <v>6.2500000000000003E-3</v>
      </c>
      <c r="R837" s="52">
        <v>10</v>
      </c>
    </row>
    <row r="838" spans="1:18" ht="24" customHeight="1">
      <c r="A838" s="57">
        <v>826</v>
      </c>
      <c r="B838" s="230"/>
      <c r="C838" s="217">
        <v>652</v>
      </c>
      <c r="D838" s="126" t="s">
        <v>695</v>
      </c>
      <c r="E838" s="124"/>
      <c r="F838" s="157">
        <v>1</v>
      </c>
      <c r="G838" s="77" t="str">
        <f t="shared" si="324"/>
        <v/>
      </c>
      <c r="H838" s="102">
        <v>4</v>
      </c>
      <c r="I838" s="103" t="str">
        <f t="shared" si="318"/>
        <v/>
      </c>
      <c r="J838" s="104" t="s">
        <v>895</v>
      </c>
      <c r="K838" s="186">
        <f t="shared" ref="K838:K875" si="328">L838*(1+K$9)</f>
        <v>840</v>
      </c>
      <c r="L838" s="111">
        <v>1050</v>
      </c>
      <c r="M838" s="99" t="str">
        <f t="shared" si="309"/>
        <v/>
      </c>
      <c r="P838" s="50">
        <v>3</v>
      </c>
      <c r="Q838" s="54">
        <v>6.2500000000000003E-3</v>
      </c>
      <c r="R838" s="52">
        <v>10</v>
      </c>
    </row>
    <row r="839" spans="1:18" ht="24" customHeight="1">
      <c r="A839" s="57">
        <v>827</v>
      </c>
      <c r="B839" s="230"/>
      <c r="C839" s="217">
        <v>653</v>
      </c>
      <c r="D839" s="126" t="s">
        <v>696</v>
      </c>
      <c r="E839" s="124"/>
      <c r="F839" s="157">
        <v>1</v>
      </c>
      <c r="G839" s="77" t="str">
        <f t="shared" si="324"/>
        <v/>
      </c>
      <c r="H839" s="102">
        <v>4</v>
      </c>
      <c r="I839" s="103" t="str">
        <f t="shared" si="318"/>
        <v/>
      </c>
      <c r="J839" s="104" t="s">
        <v>895</v>
      </c>
      <c r="K839" s="186">
        <f t="shared" si="328"/>
        <v>840</v>
      </c>
      <c r="L839" s="111">
        <v>1050</v>
      </c>
      <c r="M839" s="99" t="str">
        <f t="shared" ref="M839:M918" si="329">IF(E839="","",G839*K839)</f>
        <v/>
      </c>
      <c r="P839" s="50">
        <v>3</v>
      </c>
      <c r="Q839" s="54">
        <v>6.2500000000000003E-3</v>
      </c>
      <c r="R839" s="52">
        <v>10</v>
      </c>
    </row>
    <row r="840" spans="1:18" ht="24" customHeight="1">
      <c r="A840" s="57">
        <v>828</v>
      </c>
      <c r="B840" s="230"/>
      <c r="C840" s="217">
        <v>764</v>
      </c>
      <c r="D840" s="126" t="s">
        <v>1056</v>
      </c>
      <c r="E840" s="124"/>
      <c r="F840" s="157">
        <v>1</v>
      </c>
      <c r="G840" s="77" t="str">
        <f t="shared" ref="G840:G843" si="330">IF(E840="","",E840*F840)</f>
        <v/>
      </c>
      <c r="H840" s="102">
        <v>4</v>
      </c>
      <c r="I840" s="103" t="str">
        <f t="shared" ref="I840:I843" si="331">IF(E840="","",E840/H840)</f>
        <v/>
      </c>
      <c r="J840" s="104" t="s">
        <v>895</v>
      </c>
      <c r="K840" s="186">
        <f t="shared" ref="K840:K843" si="332">L840*(1+K$9)</f>
        <v>840</v>
      </c>
      <c r="L840" s="111">
        <v>1050</v>
      </c>
      <c r="M840" s="99" t="str">
        <f t="shared" si="329"/>
        <v/>
      </c>
      <c r="P840" s="50">
        <v>3</v>
      </c>
      <c r="Q840" s="54">
        <v>6.2500000000000003E-3</v>
      </c>
      <c r="R840" s="52">
        <v>10</v>
      </c>
    </row>
    <row r="841" spans="1:18" ht="24" customHeight="1">
      <c r="A841" s="57">
        <v>829</v>
      </c>
      <c r="B841" s="230"/>
      <c r="C841" s="217">
        <v>765</v>
      </c>
      <c r="D841" s="126" t="s">
        <v>1057</v>
      </c>
      <c r="E841" s="124"/>
      <c r="F841" s="157">
        <v>1</v>
      </c>
      <c r="G841" s="77" t="str">
        <f t="shared" si="330"/>
        <v/>
      </c>
      <c r="H841" s="102">
        <v>4</v>
      </c>
      <c r="I841" s="103" t="str">
        <f t="shared" si="331"/>
        <v/>
      </c>
      <c r="J841" s="104" t="s">
        <v>895</v>
      </c>
      <c r="K841" s="186">
        <f t="shared" si="332"/>
        <v>840</v>
      </c>
      <c r="L841" s="111">
        <v>1050</v>
      </c>
      <c r="M841" s="99" t="str">
        <f t="shared" ref="M841:M843" si="333">IF(E841="","",G841*K841)</f>
        <v/>
      </c>
      <c r="P841" s="50">
        <v>3</v>
      </c>
      <c r="Q841" s="54">
        <v>6.2500000000000003E-3</v>
      </c>
      <c r="R841" s="52">
        <v>10</v>
      </c>
    </row>
    <row r="842" spans="1:18" ht="24" customHeight="1">
      <c r="A842" s="57">
        <v>830</v>
      </c>
      <c r="B842" s="230"/>
      <c r="C842" s="217">
        <v>1806</v>
      </c>
      <c r="D842" s="126" t="s">
        <v>1058</v>
      </c>
      <c r="E842" s="124"/>
      <c r="F842" s="157">
        <v>1</v>
      </c>
      <c r="G842" s="77" t="str">
        <f t="shared" si="330"/>
        <v/>
      </c>
      <c r="H842" s="102">
        <v>4</v>
      </c>
      <c r="I842" s="103" t="str">
        <f t="shared" si="331"/>
        <v/>
      </c>
      <c r="J842" s="104" t="s">
        <v>895</v>
      </c>
      <c r="K842" s="186">
        <f t="shared" si="332"/>
        <v>840</v>
      </c>
      <c r="L842" s="111">
        <v>1050</v>
      </c>
      <c r="M842" s="99" t="str">
        <f t="shared" si="333"/>
        <v/>
      </c>
      <c r="P842" s="50">
        <v>3</v>
      </c>
      <c r="Q842" s="54">
        <v>6.2500000000000003E-3</v>
      </c>
      <c r="R842" s="52">
        <v>10</v>
      </c>
    </row>
    <row r="843" spans="1:18" ht="24" customHeight="1">
      <c r="A843" s="57">
        <v>831</v>
      </c>
      <c r="B843" s="230"/>
      <c r="C843" s="217">
        <v>1704</v>
      </c>
      <c r="D843" s="126" t="s">
        <v>1059</v>
      </c>
      <c r="E843" s="124"/>
      <c r="F843" s="157">
        <v>1</v>
      </c>
      <c r="G843" s="77" t="str">
        <f t="shared" si="330"/>
        <v/>
      </c>
      <c r="H843" s="102">
        <v>4</v>
      </c>
      <c r="I843" s="103" t="str">
        <f t="shared" si="331"/>
        <v/>
      </c>
      <c r="J843" s="104" t="s">
        <v>895</v>
      </c>
      <c r="K843" s="186">
        <f t="shared" si="332"/>
        <v>840</v>
      </c>
      <c r="L843" s="111">
        <v>1050</v>
      </c>
      <c r="M843" s="99" t="str">
        <f t="shared" si="333"/>
        <v/>
      </c>
      <c r="P843" s="50">
        <v>3</v>
      </c>
      <c r="Q843" s="54">
        <v>6.2500000000000003E-3</v>
      </c>
      <c r="R843" s="52">
        <v>10</v>
      </c>
    </row>
    <row r="844" spans="1:18" ht="24" customHeight="1">
      <c r="A844" s="57">
        <v>832</v>
      </c>
      <c r="B844" s="230"/>
      <c r="C844" s="217">
        <v>657</v>
      </c>
      <c r="D844" s="126" t="s">
        <v>697</v>
      </c>
      <c r="E844" s="124"/>
      <c r="F844" s="157">
        <v>1</v>
      </c>
      <c r="G844" s="77" t="str">
        <f t="shared" si="324"/>
        <v/>
      </c>
      <c r="H844" s="102">
        <v>4</v>
      </c>
      <c r="I844" s="103" t="str">
        <f t="shared" si="318"/>
        <v/>
      </c>
      <c r="J844" s="104" t="s">
        <v>895</v>
      </c>
      <c r="K844" s="186">
        <f t="shared" si="328"/>
        <v>840</v>
      </c>
      <c r="L844" s="111">
        <v>1050</v>
      </c>
      <c r="M844" s="99" t="str">
        <f t="shared" si="329"/>
        <v/>
      </c>
      <c r="P844" s="50">
        <v>3</v>
      </c>
      <c r="Q844" s="54">
        <v>6.2500000000000003E-3</v>
      </c>
      <c r="R844" s="52">
        <v>10</v>
      </c>
    </row>
    <row r="845" spans="1:18" ht="24" customHeight="1">
      <c r="A845" s="57">
        <v>833</v>
      </c>
      <c r="B845" s="230"/>
      <c r="C845" s="217">
        <v>658</v>
      </c>
      <c r="D845" s="126" t="s">
        <v>698</v>
      </c>
      <c r="E845" s="124"/>
      <c r="F845" s="157">
        <v>1</v>
      </c>
      <c r="G845" s="77" t="str">
        <f t="shared" si="324"/>
        <v/>
      </c>
      <c r="H845" s="102">
        <v>4</v>
      </c>
      <c r="I845" s="103" t="str">
        <f t="shared" si="318"/>
        <v/>
      </c>
      <c r="J845" s="104" t="s">
        <v>895</v>
      </c>
      <c r="K845" s="186">
        <f t="shared" si="328"/>
        <v>840</v>
      </c>
      <c r="L845" s="111">
        <v>1050</v>
      </c>
      <c r="M845" s="99" t="str">
        <f t="shared" si="329"/>
        <v/>
      </c>
      <c r="P845" s="50">
        <v>3</v>
      </c>
      <c r="Q845" s="54">
        <v>6.2500000000000003E-3</v>
      </c>
      <c r="R845" s="52">
        <v>10</v>
      </c>
    </row>
    <row r="846" spans="1:18" ht="24" customHeight="1">
      <c r="A846" s="57">
        <v>834</v>
      </c>
      <c r="B846" s="230"/>
      <c r="C846" s="217">
        <v>476</v>
      </c>
      <c r="D846" s="126" t="s">
        <v>249</v>
      </c>
      <c r="E846" s="124"/>
      <c r="F846" s="157">
        <v>1</v>
      </c>
      <c r="G846" s="77" t="str">
        <f t="shared" si="324"/>
        <v/>
      </c>
      <c r="H846" s="102">
        <v>4</v>
      </c>
      <c r="I846" s="103" t="str">
        <f t="shared" si="318"/>
        <v/>
      </c>
      <c r="J846" s="104" t="s">
        <v>895</v>
      </c>
      <c r="K846" s="186">
        <f t="shared" si="328"/>
        <v>840</v>
      </c>
      <c r="L846" s="111">
        <v>1050</v>
      </c>
      <c r="M846" s="99" t="str">
        <f t="shared" si="329"/>
        <v/>
      </c>
      <c r="P846" s="50">
        <v>3</v>
      </c>
      <c r="Q846" s="54">
        <v>6.2500000000000003E-3</v>
      </c>
      <c r="R846" s="52">
        <v>10</v>
      </c>
    </row>
    <row r="847" spans="1:18" ht="24" customHeight="1">
      <c r="A847" s="57">
        <v>835</v>
      </c>
      <c r="B847" s="230"/>
      <c r="C847" s="217">
        <v>477</v>
      </c>
      <c r="D847" s="126" t="s">
        <v>250</v>
      </c>
      <c r="E847" s="124"/>
      <c r="F847" s="157">
        <v>1</v>
      </c>
      <c r="G847" s="77" t="str">
        <f t="shared" si="324"/>
        <v/>
      </c>
      <c r="H847" s="102">
        <v>4</v>
      </c>
      <c r="I847" s="103" t="str">
        <f t="shared" si="318"/>
        <v/>
      </c>
      <c r="J847" s="104" t="s">
        <v>895</v>
      </c>
      <c r="K847" s="186">
        <f t="shared" si="328"/>
        <v>840</v>
      </c>
      <c r="L847" s="111">
        <v>1050</v>
      </c>
      <c r="M847" s="99" t="str">
        <f t="shared" si="329"/>
        <v/>
      </c>
      <c r="P847" s="50">
        <v>3</v>
      </c>
      <c r="Q847" s="54">
        <v>6.2500000000000003E-3</v>
      </c>
      <c r="R847" s="52">
        <v>10</v>
      </c>
    </row>
    <row r="848" spans="1:18" ht="24" customHeight="1">
      <c r="A848" s="57">
        <v>836</v>
      </c>
      <c r="B848" s="230"/>
      <c r="C848" s="217">
        <v>670</v>
      </c>
      <c r="D848" s="126" t="s">
        <v>251</v>
      </c>
      <c r="E848" s="124"/>
      <c r="F848" s="157">
        <v>1</v>
      </c>
      <c r="G848" s="77" t="str">
        <f t="shared" si="324"/>
        <v/>
      </c>
      <c r="H848" s="102">
        <v>4</v>
      </c>
      <c r="I848" s="103" t="str">
        <f t="shared" si="318"/>
        <v/>
      </c>
      <c r="J848" s="104" t="s">
        <v>895</v>
      </c>
      <c r="K848" s="186">
        <f t="shared" si="328"/>
        <v>840</v>
      </c>
      <c r="L848" s="111">
        <v>1050</v>
      </c>
      <c r="M848" s="99" t="str">
        <f t="shared" si="329"/>
        <v/>
      </c>
      <c r="P848" s="50">
        <v>3</v>
      </c>
      <c r="Q848" s="54">
        <v>6.2500000000000003E-3</v>
      </c>
      <c r="R848" s="52">
        <v>10</v>
      </c>
    </row>
    <row r="849" spans="1:18" ht="24" customHeight="1">
      <c r="A849" s="57">
        <v>837</v>
      </c>
      <c r="B849" s="230"/>
      <c r="C849" s="217">
        <v>671</v>
      </c>
      <c r="D849" s="126" t="s">
        <v>252</v>
      </c>
      <c r="E849" s="124"/>
      <c r="F849" s="157">
        <v>1</v>
      </c>
      <c r="G849" s="77" t="str">
        <f t="shared" si="324"/>
        <v/>
      </c>
      <c r="H849" s="102">
        <v>4</v>
      </c>
      <c r="I849" s="103" t="str">
        <f t="shared" si="318"/>
        <v/>
      </c>
      <c r="J849" s="104" t="s">
        <v>895</v>
      </c>
      <c r="K849" s="186">
        <f t="shared" si="328"/>
        <v>840</v>
      </c>
      <c r="L849" s="111">
        <v>1050</v>
      </c>
      <c r="M849" s="99" t="str">
        <f t="shared" si="329"/>
        <v/>
      </c>
      <c r="P849" s="50">
        <v>3</v>
      </c>
      <c r="Q849" s="54">
        <v>6.2500000000000003E-3</v>
      </c>
      <c r="R849" s="52">
        <v>10</v>
      </c>
    </row>
    <row r="850" spans="1:18" ht="24" customHeight="1">
      <c r="A850" s="57">
        <v>838</v>
      </c>
      <c r="B850" s="230"/>
      <c r="C850" s="217">
        <v>678</v>
      </c>
      <c r="D850" s="126" t="s">
        <v>253</v>
      </c>
      <c r="E850" s="124"/>
      <c r="F850" s="157">
        <v>1</v>
      </c>
      <c r="G850" s="77" t="str">
        <f t="shared" si="324"/>
        <v/>
      </c>
      <c r="H850" s="102">
        <v>4</v>
      </c>
      <c r="I850" s="103" t="str">
        <f t="shared" si="318"/>
        <v/>
      </c>
      <c r="J850" s="104" t="s">
        <v>895</v>
      </c>
      <c r="K850" s="186">
        <f t="shared" si="328"/>
        <v>840</v>
      </c>
      <c r="L850" s="111">
        <v>1050</v>
      </c>
      <c r="M850" s="99" t="str">
        <f t="shared" si="329"/>
        <v/>
      </c>
      <c r="P850" s="50">
        <v>3</v>
      </c>
      <c r="Q850" s="54">
        <v>6.2500000000000003E-3</v>
      </c>
      <c r="R850" s="52">
        <v>10</v>
      </c>
    </row>
    <row r="851" spans="1:18" ht="24" customHeight="1">
      <c r="A851" s="57">
        <v>839</v>
      </c>
      <c r="B851" s="230"/>
      <c r="C851" s="217">
        <v>679</v>
      </c>
      <c r="D851" s="126" t="s">
        <v>254</v>
      </c>
      <c r="E851" s="124"/>
      <c r="F851" s="157">
        <v>1</v>
      </c>
      <c r="G851" s="77" t="str">
        <f t="shared" si="324"/>
        <v/>
      </c>
      <c r="H851" s="102">
        <v>4</v>
      </c>
      <c r="I851" s="103" t="str">
        <f t="shared" si="318"/>
        <v/>
      </c>
      <c r="J851" s="104" t="s">
        <v>895</v>
      </c>
      <c r="K851" s="186">
        <f t="shared" si="328"/>
        <v>840</v>
      </c>
      <c r="L851" s="111">
        <v>1050</v>
      </c>
      <c r="M851" s="99" t="str">
        <f t="shared" si="329"/>
        <v/>
      </c>
      <c r="P851" s="50">
        <v>3</v>
      </c>
      <c r="Q851" s="54">
        <v>6.2500000000000003E-3</v>
      </c>
      <c r="R851" s="52">
        <v>10</v>
      </c>
    </row>
    <row r="852" spans="1:18" ht="24" customHeight="1">
      <c r="A852" s="57">
        <v>840</v>
      </c>
      <c r="B852" s="230"/>
      <c r="C852" s="217">
        <v>716</v>
      </c>
      <c r="D852" s="126" t="s">
        <v>1060</v>
      </c>
      <c r="E852" s="124"/>
      <c r="F852" s="157">
        <v>1</v>
      </c>
      <c r="G852" s="77" t="str">
        <f t="shared" ref="G852:G853" si="334">IF(E852="","",E852*F852)</f>
        <v/>
      </c>
      <c r="H852" s="102">
        <v>4</v>
      </c>
      <c r="I852" s="103" t="str">
        <f t="shared" ref="I852:I853" si="335">IF(E852="","",E852/H852)</f>
        <v/>
      </c>
      <c r="J852" s="104" t="s">
        <v>895</v>
      </c>
      <c r="K852" s="186">
        <f t="shared" ref="K852:K853" si="336">L852*(1+K$9)</f>
        <v>840</v>
      </c>
      <c r="L852" s="111">
        <v>1050</v>
      </c>
      <c r="M852" s="99" t="str">
        <f t="shared" ref="M852:M853" si="337">IF(E852="","",G852*K852)</f>
        <v/>
      </c>
      <c r="P852" s="50">
        <v>3</v>
      </c>
      <c r="Q852" s="54">
        <v>6.2500000000000003E-3</v>
      </c>
      <c r="R852" s="52">
        <v>10</v>
      </c>
    </row>
    <row r="853" spans="1:18" ht="24" customHeight="1">
      <c r="A853" s="57">
        <v>841</v>
      </c>
      <c r="B853" s="230"/>
      <c r="C853" s="217">
        <v>717</v>
      </c>
      <c r="D853" s="126" t="s">
        <v>1061</v>
      </c>
      <c r="E853" s="124"/>
      <c r="F853" s="157">
        <v>1</v>
      </c>
      <c r="G853" s="77" t="str">
        <f t="shared" si="334"/>
        <v/>
      </c>
      <c r="H853" s="102">
        <v>4</v>
      </c>
      <c r="I853" s="103" t="str">
        <f t="shared" si="335"/>
        <v/>
      </c>
      <c r="J853" s="104" t="s">
        <v>895</v>
      </c>
      <c r="K853" s="186">
        <f t="shared" si="336"/>
        <v>840</v>
      </c>
      <c r="L853" s="111">
        <v>1050</v>
      </c>
      <c r="M853" s="99" t="str">
        <f t="shared" si="337"/>
        <v/>
      </c>
      <c r="P853" s="50">
        <v>3</v>
      </c>
      <c r="Q853" s="54">
        <v>6.2500000000000003E-3</v>
      </c>
      <c r="R853" s="52">
        <v>10</v>
      </c>
    </row>
    <row r="854" spans="1:18" ht="24" customHeight="1">
      <c r="A854" s="57">
        <v>842</v>
      </c>
      <c r="B854" s="230"/>
      <c r="C854" s="217">
        <v>734</v>
      </c>
      <c r="D854" s="126" t="s">
        <v>699</v>
      </c>
      <c r="E854" s="124"/>
      <c r="F854" s="157">
        <v>1</v>
      </c>
      <c r="G854" s="77" t="str">
        <f t="shared" si="324"/>
        <v/>
      </c>
      <c r="H854" s="102">
        <v>4</v>
      </c>
      <c r="I854" s="103" t="str">
        <f t="shared" si="318"/>
        <v/>
      </c>
      <c r="J854" s="104" t="s">
        <v>895</v>
      </c>
      <c r="K854" s="186">
        <f t="shared" si="328"/>
        <v>840</v>
      </c>
      <c r="L854" s="111">
        <v>1050</v>
      </c>
      <c r="M854" s="99" t="str">
        <f t="shared" si="329"/>
        <v/>
      </c>
      <c r="P854" s="50">
        <v>3</v>
      </c>
      <c r="Q854" s="54">
        <v>6.2500000000000003E-3</v>
      </c>
      <c r="R854" s="52">
        <v>10</v>
      </c>
    </row>
    <row r="855" spans="1:18" ht="24" customHeight="1">
      <c r="A855" s="57">
        <v>843</v>
      </c>
      <c r="B855" s="230"/>
      <c r="C855" s="217">
        <v>735</v>
      </c>
      <c r="D855" s="126" t="s">
        <v>700</v>
      </c>
      <c r="E855" s="124"/>
      <c r="F855" s="157">
        <v>1</v>
      </c>
      <c r="G855" s="77" t="str">
        <f t="shared" si="324"/>
        <v/>
      </c>
      <c r="H855" s="102">
        <v>4</v>
      </c>
      <c r="I855" s="103" t="str">
        <f t="shared" si="318"/>
        <v/>
      </c>
      <c r="J855" s="104" t="s">
        <v>895</v>
      </c>
      <c r="K855" s="186">
        <f t="shared" si="328"/>
        <v>840</v>
      </c>
      <c r="L855" s="111">
        <v>1050</v>
      </c>
      <c r="M855" s="99" t="str">
        <f t="shared" si="329"/>
        <v/>
      </c>
      <c r="P855" s="50">
        <v>3</v>
      </c>
      <c r="Q855" s="54">
        <v>6.2500000000000003E-3</v>
      </c>
      <c r="R855" s="52">
        <v>10</v>
      </c>
    </row>
    <row r="856" spans="1:18" ht="24" customHeight="1">
      <c r="A856" s="57">
        <v>844</v>
      </c>
      <c r="B856" s="230"/>
      <c r="C856" s="217">
        <v>662</v>
      </c>
      <c r="D856" s="126" t="s">
        <v>701</v>
      </c>
      <c r="E856" s="124"/>
      <c r="F856" s="157">
        <v>1</v>
      </c>
      <c r="G856" s="77" t="str">
        <f t="shared" si="324"/>
        <v/>
      </c>
      <c r="H856" s="102">
        <v>4</v>
      </c>
      <c r="I856" s="103" t="str">
        <f t="shared" si="318"/>
        <v/>
      </c>
      <c r="J856" s="104" t="s">
        <v>895</v>
      </c>
      <c r="K856" s="186">
        <f t="shared" si="328"/>
        <v>840</v>
      </c>
      <c r="L856" s="111">
        <v>1050</v>
      </c>
      <c r="M856" s="99" t="str">
        <f t="shared" si="329"/>
        <v/>
      </c>
      <c r="P856" s="50">
        <v>3</v>
      </c>
      <c r="Q856" s="54">
        <v>6.2500000000000003E-3</v>
      </c>
      <c r="R856" s="52">
        <v>10</v>
      </c>
    </row>
    <row r="857" spans="1:18" ht="24" customHeight="1">
      <c r="A857" s="57">
        <v>845</v>
      </c>
      <c r="B857" s="230"/>
      <c r="C857" s="217">
        <v>663</v>
      </c>
      <c r="D857" s="126" t="s">
        <v>702</v>
      </c>
      <c r="E857" s="124"/>
      <c r="F857" s="157">
        <v>1</v>
      </c>
      <c r="G857" s="77" t="str">
        <f t="shared" si="324"/>
        <v/>
      </c>
      <c r="H857" s="102">
        <v>4</v>
      </c>
      <c r="I857" s="103" t="str">
        <f t="shared" si="318"/>
        <v/>
      </c>
      <c r="J857" s="104" t="s">
        <v>895</v>
      </c>
      <c r="K857" s="186">
        <f t="shared" si="328"/>
        <v>840</v>
      </c>
      <c r="L857" s="111">
        <v>1050</v>
      </c>
      <c r="M857" s="99" t="str">
        <f t="shared" si="329"/>
        <v/>
      </c>
      <c r="P857" s="50">
        <v>3</v>
      </c>
      <c r="Q857" s="54">
        <v>6.2500000000000003E-3</v>
      </c>
      <c r="R857" s="52">
        <v>10</v>
      </c>
    </row>
    <row r="858" spans="1:18" ht="24" customHeight="1">
      <c r="A858" s="57">
        <v>846</v>
      </c>
      <c r="B858" s="230"/>
      <c r="C858" s="217">
        <v>721</v>
      </c>
      <c r="D858" s="126" t="s">
        <v>703</v>
      </c>
      <c r="E858" s="124"/>
      <c r="F858" s="157">
        <v>1</v>
      </c>
      <c r="G858" s="77" t="str">
        <f t="shared" si="324"/>
        <v/>
      </c>
      <c r="H858" s="102">
        <v>4</v>
      </c>
      <c r="I858" s="103" t="str">
        <f t="shared" si="318"/>
        <v/>
      </c>
      <c r="J858" s="104" t="s">
        <v>895</v>
      </c>
      <c r="K858" s="186">
        <f t="shared" si="328"/>
        <v>840</v>
      </c>
      <c r="L858" s="111">
        <v>1050</v>
      </c>
      <c r="M858" s="99" t="str">
        <f t="shared" si="329"/>
        <v/>
      </c>
      <c r="P858" s="50">
        <v>3</v>
      </c>
      <c r="Q858" s="54">
        <v>6.2500000000000003E-3</v>
      </c>
      <c r="R858" s="52">
        <v>10</v>
      </c>
    </row>
    <row r="859" spans="1:18" ht="24" customHeight="1">
      <c r="A859" s="57">
        <v>847</v>
      </c>
      <c r="B859" s="230"/>
      <c r="C859" s="217">
        <v>722</v>
      </c>
      <c r="D859" s="126" t="s">
        <v>704</v>
      </c>
      <c r="E859" s="124"/>
      <c r="F859" s="157">
        <v>1</v>
      </c>
      <c r="G859" s="77" t="str">
        <f t="shared" si="324"/>
        <v/>
      </c>
      <c r="H859" s="102">
        <v>4</v>
      </c>
      <c r="I859" s="103" t="str">
        <f t="shared" si="318"/>
        <v/>
      </c>
      <c r="J859" s="104" t="s">
        <v>895</v>
      </c>
      <c r="K859" s="186">
        <f t="shared" si="328"/>
        <v>840</v>
      </c>
      <c r="L859" s="111">
        <v>1050</v>
      </c>
      <c r="M859" s="99" t="str">
        <f t="shared" si="329"/>
        <v/>
      </c>
      <c r="P859" s="50">
        <v>3</v>
      </c>
      <c r="Q859" s="54">
        <v>6.2500000000000003E-3</v>
      </c>
      <c r="R859" s="52">
        <v>10</v>
      </c>
    </row>
    <row r="860" spans="1:18" ht="24" customHeight="1">
      <c r="A860" s="57">
        <v>848</v>
      </c>
      <c r="B860" s="230"/>
      <c r="C860" s="217">
        <v>726</v>
      </c>
      <c r="D860" s="126" t="s">
        <v>705</v>
      </c>
      <c r="E860" s="124"/>
      <c r="F860" s="157">
        <v>1</v>
      </c>
      <c r="G860" s="77" t="str">
        <f t="shared" si="324"/>
        <v/>
      </c>
      <c r="H860" s="102">
        <v>4</v>
      </c>
      <c r="I860" s="103" t="str">
        <f t="shared" si="318"/>
        <v/>
      </c>
      <c r="J860" s="104" t="s">
        <v>895</v>
      </c>
      <c r="K860" s="186">
        <f t="shared" si="328"/>
        <v>840</v>
      </c>
      <c r="L860" s="111">
        <v>1050</v>
      </c>
      <c r="M860" s="99" t="str">
        <f t="shared" si="329"/>
        <v/>
      </c>
      <c r="P860" s="50">
        <v>3</v>
      </c>
      <c r="Q860" s="54">
        <v>6.2500000000000003E-3</v>
      </c>
      <c r="R860" s="52">
        <v>10</v>
      </c>
    </row>
    <row r="861" spans="1:18" ht="24" customHeight="1">
      <c r="A861" s="57">
        <v>849</v>
      </c>
      <c r="B861" s="230"/>
      <c r="C861" s="217">
        <v>727</v>
      </c>
      <c r="D861" s="126" t="s">
        <v>706</v>
      </c>
      <c r="E861" s="124"/>
      <c r="F861" s="157">
        <v>1</v>
      </c>
      <c r="G861" s="77" t="str">
        <f t="shared" si="324"/>
        <v/>
      </c>
      <c r="H861" s="102">
        <v>4</v>
      </c>
      <c r="I861" s="103" t="str">
        <f t="shared" ref="I861:I934" si="338">IF(E861="","",E861/H861)</f>
        <v/>
      </c>
      <c r="J861" s="104" t="s">
        <v>895</v>
      </c>
      <c r="K861" s="186">
        <f t="shared" si="328"/>
        <v>840</v>
      </c>
      <c r="L861" s="111">
        <v>1050</v>
      </c>
      <c r="M861" s="99" t="str">
        <f t="shared" si="329"/>
        <v/>
      </c>
      <c r="P861" s="50">
        <v>3</v>
      </c>
      <c r="Q861" s="54">
        <v>6.2500000000000003E-3</v>
      </c>
      <c r="R861" s="52">
        <v>10</v>
      </c>
    </row>
    <row r="862" spans="1:18" ht="24" customHeight="1">
      <c r="A862" s="57">
        <v>850</v>
      </c>
      <c r="B862" s="230"/>
      <c r="C862" s="217">
        <v>754</v>
      </c>
      <c r="D862" s="126" t="s">
        <v>707</v>
      </c>
      <c r="E862" s="124"/>
      <c r="F862" s="157">
        <v>1</v>
      </c>
      <c r="G862" s="77" t="str">
        <f t="shared" si="324"/>
        <v/>
      </c>
      <c r="H862" s="102">
        <v>4</v>
      </c>
      <c r="I862" s="103" t="str">
        <f t="shared" si="338"/>
        <v/>
      </c>
      <c r="J862" s="104" t="s">
        <v>895</v>
      </c>
      <c r="K862" s="186">
        <f t="shared" si="328"/>
        <v>840</v>
      </c>
      <c r="L862" s="111">
        <v>1050</v>
      </c>
      <c r="M862" s="99" t="str">
        <f t="shared" si="329"/>
        <v/>
      </c>
      <c r="P862" s="50">
        <v>3</v>
      </c>
      <c r="Q862" s="54">
        <v>6.2500000000000003E-3</v>
      </c>
      <c r="R862" s="52">
        <v>10</v>
      </c>
    </row>
    <row r="863" spans="1:18" ht="24" customHeight="1">
      <c r="A863" s="57">
        <v>851</v>
      </c>
      <c r="B863" s="230"/>
      <c r="C863" s="217">
        <v>755</v>
      </c>
      <c r="D863" s="126" t="s">
        <v>708</v>
      </c>
      <c r="E863" s="124"/>
      <c r="F863" s="157">
        <v>1</v>
      </c>
      <c r="G863" s="77" t="str">
        <f t="shared" si="324"/>
        <v/>
      </c>
      <c r="H863" s="102">
        <v>4</v>
      </c>
      <c r="I863" s="103" t="str">
        <f t="shared" si="338"/>
        <v/>
      </c>
      <c r="J863" s="104" t="s">
        <v>895</v>
      </c>
      <c r="K863" s="186">
        <f t="shared" si="328"/>
        <v>840</v>
      </c>
      <c r="L863" s="111">
        <v>1050</v>
      </c>
      <c r="M863" s="99" t="str">
        <f t="shared" si="329"/>
        <v/>
      </c>
      <c r="P863" s="50">
        <v>3</v>
      </c>
      <c r="Q863" s="54">
        <v>6.2500000000000003E-3</v>
      </c>
      <c r="R863" s="52">
        <v>10</v>
      </c>
    </row>
    <row r="864" spans="1:18" ht="24" customHeight="1">
      <c r="A864" s="57">
        <v>852</v>
      </c>
      <c r="B864" s="230"/>
      <c r="C864" s="217">
        <v>759</v>
      </c>
      <c r="D864" s="126" t="s">
        <v>709</v>
      </c>
      <c r="E864" s="124"/>
      <c r="F864" s="157">
        <v>1</v>
      </c>
      <c r="G864" s="77" t="str">
        <f t="shared" si="324"/>
        <v/>
      </c>
      <c r="H864" s="102">
        <v>4</v>
      </c>
      <c r="I864" s="103" t="str">
        <f t="shared" si="338"/>
        <v/>
      </c>
      <c r="J864" s="104" t="s">
        <v>895</v>
      </c>
      <c r="K864" s="186">
        <f t="shared" si="328"/>
        <v>840</v>
      </c>
      <c r="L864" s="111">
        <v>1050</v>
      </c>
      <c r="M864" s="99" t="str">
        <f t="shared" si="329"/>
        <v/>
      </c>
      <c r="P864" s="50">
        <v>3</v>
      </c>
      <c r="Q864" s="54">
        <v>6.2500000000000003E-3</v>
      </c>
      <c r="R864" s="52">
        <v>10</v>
      </c>
    </row>
    <row r="865" spans="1:18" ht="24" customHeight="1">
      <c r="A865" s="57">
        <v>853</v>
      </c>
      <c r="B865" s="230"/>
      <c r="C865" s="217">
        <v>760</v>
      </c>
      <c r="D865" s="126" t="s">
        <v>710</v>
      </c>
      <c r="E865" s="124"/>
      <c r="F865" s="157">
        <v>1</v>
      </c>
      <c r="G865" s="77" t="str">
        <f t="shared" si="324"/>
        <v/>
      </c>
      <c r="H865" s="102">
        <v>4</v>
      </c>
      <c r="I865" s="103" t="str">
        <f t="shared" si="338"/>
        <v/>
      </c>
      <c r="J865" s="104" t="s">
        <v>895</v>
      </c>
      <c r="K865" s="186">
        <f t="shared" si="328"/>
        <v>840</v>
      </c>
      <c r="L865" s="111">
        <v>1050</v>
      </c>
      <c r="M865" s="99" t="str">
        <f t="shared" si="329"/>
        <v/>
      </c>
      <c r="P865" s="50">
        <v>3</v>
      </c>
      <c r="Q865" s="54">
        <v>6.2500000000000003E-3</v>
      </c>
      <c r="R865" s="52">
        <v>10</v>
      </c>
    </row>
    <row r="866" spans="1:18" ht="24" customHeight="1">
      <c r="A866" s="57">
        <v>854</v>
      </c>
      <c r="B866" s="230"/>
      <c r="C866" s="217">
        <v>744</v>
      </c>
      <c r="D866" s="126" t="s">
        <v>711</v>
      </c>
      <c r="E866" s="124"/>
      <c r="F866" s="157">
        <v>1</v>
      </c>
      <c r="G866" s="77" t="str">
        <f t="shared" si="324"/>
        <v/>
      </c>
      <c r="H866" s="102">
        <v>4</v>
      </c>
      <c r="I866" s="103" t="str">
        <f t="shared" si="338"/>
        <v/>
      </c>
      <c r="J866" s="104" t="s">
        <v>895</v>
      </c>
      <c r="K866" s="186">
        <f t="shared" si="328"/>
        <v>840</v>
      </c>
      <c r="L866" s="111">
        <v>1050</v>
      </c>
      <c r="M866" s="99" t="str">
        <f t="shared" si="329"/>
        <v/>
      </c>
      <c r="P866" s="50">
        <v>3</v>
      </c>
      <c r="Q866" s="54">
        <v>6.2500000000000003E-3</v>
      </c>
      <c r="R866" s="52">
        <v>10</v>
      </c>
    </row>
    <row r="867" spans="1:18" ht="24" customHeight="1">
      <c r="A867" s="57">
        <v>855</v>
      </c>
      <c r="B867" s="230"/>
      <c r="C867" s="217">
        <v>745</v>
      </c>
      <c r="D867" s="126" t="s">
        <v>712</v>
      </c>
      <c r="E867" s="124"/>
      <c r="F867" s="157">
        <v>1</v>
      </c>
      <c r="G867" s="77" t="str">
        <f t="shared" si="324"/>
        <v/>
      </c>
      <c r="H867" s="102">
        <v>4</v>
      </c>
      <c r="I867" s="103" t="str">
        <f t="shared" si="338"/>
        <v/>
      </c>
      <c r="J867" s="104" t="s">
        <v>895</v>
      </c>
      <c r="K867" s="186">
        <f t="shared" si="328"/>
        <v>840</v>
      </c>
      <c r="L867" s="111">
        <v>1050</v>
      </c>
      <c r="M867" s="99" t="str">
        <f t="shared" si="329"/>
        <v/>
      </c>
      <c r="P867" s="50">
        <v>3</v>
      </c>
      <c r="Q867" s="54">
        <v>6.2500000000000003E-3</v>
      </c>
      <c r="R867" s="52">
        <v>10</v>
      </c>
    </row>
    <row r="868" spans="1:18" ht="24" customHeight="1">
      <c r="A868" s="57">
        <v>856</v>
      </c>
      <c r="B868" s="230"/>
      <c r="C868" s="217">
        <v>749</v>
      </c>
      <c r="D868" s="126" t="s">
        <v>713</v>
      </c>
      <c r="E868" s="124"/>
      <c r="F868" s="157">
        <v>1</v>
      </c>
      <c r="G868" s="77" t="str">
        <f t="shared" si="324"/>
        <v/>
      </c>
      <c r="H868" s="102">
        <v>4</v>
      </c>
      <c r="I868" s="103" t="str">
        <f t="shared" si="338"/>
        <v/>
      </c>
      <c r="J868" s="104" t="s">
        <v>895</v>
      </c>
      <c r="K868" s="186">
        <f t="shared" si="328"/>
        <v>840</v>
      </c>
      <c r="L868" s="111">
        <v>1050</v>
      </c>
      <c r="M868" s="99" t="str">
        <f t="shared" si="329"/>
        <v/>
      </c>
      <c r="P868" s="50">
        <v>3</v>
      </c>
      <c r="Q868" s="54">
        <v>6.2500000000000003E-3</v>
      </c>
      <c r="R868" s="52">
        <v>10</v>
      </c>
    </row>
    <row r="869" spans="1:18" ht="24" customHeight="1">
      <c r="A869" s="57">
        <v>857</v>
      </c>
      <c r="B869" s="230"/>
      <c r="C869" s="217">
        <v>750</v>
      </c>
      <c r="D869" s="126" t="s">
        <v>714</v>
      </c>
      <c r="E869" s="124"/>
      <c r="F869" s="157">
        <v>1</v>
      </c>
      <c r="G869" s="77" t="str">
        <f t="shared" si="324"/>
        <v/>
      </c>
      <c r="H869" s="102">
        <v>4</v>
      </c>
      <c r="I869" s="103" t="str">
        <f t="shared" si="338"/>
        <v/>
      </c>
      <c r="J869" s="104" t="s">
        <v>895</v>
      </c>
      <c r="K869" s="186">
        <f t="shared" si="328"/>
        <v>840</v>
      </c>
      <c r="L869" s="111">
        <v>1050</v>
      </c>
      <c r="M869" s="99" t="str">
        <f t="shared" si="329"/>
        <v/>
      </c>
      <c r="P869" s="50">
        <v>3</v>
      </c>
      <c r="Q869" s="54">
        <v>6.2500000000000003E-3</v>
      </c>
      <c r="R869" s="52">
        <v>10</v>
      </c>
    </row>
    <row r="870" spans="1:18" ht="24" customHeight="1">
      <c r="A870" s="57">
        <v>858</v>
      </c>
      <c r="B870" s="230"/>
      <c r="C870" s="217">
        <v>799</v>
      </c>
      <c r="D870" s="126" t="s">
        <v>715</v>
      </c>
      <c r="E870" s="124"/>
      <c r="F870" s="157">
        <v>1</v>
      </c>
      <c r="G870" s="77" t="str">
        <f t="shared" si="324"/>
        <v/>
      </c>
      <c r="H870" s="102">
        <v>4</v>
      </c>
      <c r="I870" s="103" t="str">
        <f t="shared" si="338"/>
        <v/>
      </c>
      <c r="J870" s="104" t="s">
        <v>895</v>
      </c>
      <c r="K870" s="186">
        <f t="shared" si="328"/>
        <v>840</v>
      </c>
      <c r="L870" s="111">
        <v>1050</v>
      </c>
      <c r="M870" s="99" t="str">
        <f t="shared" si="329"/>
        <v/>
      </c>
      <c r="P870" s="50">
        <v>3</v>
      </c>
      <c r="Q870" s="54">
        <v>6.2500000000000003E-3</v>
      </c>
      <c r="R870" s="52">
        <v>10</v>
      </c>
    </row>
    <row r="871" spans="1:18" ht="24" customHeight="1">
      <c r="A871" s="57">
        <v>859</v>
      </c>
      <c r="B871" s="230"/>
      <c r="C871" s="217">
        <v>1065</v>
      </c>
      <c r="D871" s="126" t="s">
        <v>716</v>
      </c>
      <c r="E871" s="124"/>
      <c r="F871" s="157">
        <v>1</v>
      </c>
      <c r="G871" s="77" t="str">
        <f t="shared" si="324"/>
        <v/>
      </c>
      <c r="H871" s="102">
        <v>4</v>
      </c>
      <c r="I871" s="103" t="str">
        <f t="shared" si="338"/>
        <v/>
      </c>
      <c r="J871" s="104" t="s">
        <v>895</v>
      </c>
      <c r="K871" s="186">
        <f t="shared" si="328"/>
        <v>840</v>
      </c>
      <c r="L871" s="111">
        <v>1050</v>
      </c>
      <c r="M871" s="99" t="str">
        <f t="shared" si="329"/>
        <v/>
      </c>
      <c r="P871" s="50">
        <v>3</v>
      </c>
      <c r="Q871" s="54">
        <v>6.2500000000000003E-3</v>
      </c>
      <c r="R871" s="52">
        <v>10</v>
      </c>
    </row>
    <row r="872" spans="1:18" ht="24" customHeight="1">
      <c r="A872" s="57">
        <v>860</v>
      </c>
      <c r="B872" s="230"/>
      <c r="C872" s="217">
        <v>769</v>
      </c>
      <c r="D872" s="126" t="s">
        <v>717</v>
      </c>
      <c r="E872" s="124"/>
      <c r="F872" s="157">
        <v>1</v>
      </c>
      <c r="G872" s="77" t="str">
        <f t="shared" si="324"/>
        <v/>
      </c>
      <c r="H872" s="102">
        <v>4</v>
      </c>
      <c r="I872" s="103" t="str">
        <f t="shared" si="338"/>
        <v/>
      </c>
      <c r="J872" s="104" t="s">
        <v>895</v>
      </c>
      <c r="K872" s="186">
        <f t="shared" si="328"/>
        <v>840</v>
      </c>
      <c r="L872" s="111">
        <v>1050</v>
      </c>
      <c r="M872" s="99" t="str">
        <f t="shared" si="329"/>
        <v/>
      </c>
      <c r="P872" s="50">
        <v>3</v>
      </c>
      <c r="Q872" s="54">
        <v>6.2500000000000003E-3</v>
      </c>
      <c r="R872" s="52">
        <v>10</v>
      </c>
    </row>
    <row r="873" spans="1:18" ht="24" customHeight="1">
      <c r="A873" s="57">
        <v>861</v>
      </c>
      <c r="B873" s="230"/>
      <c r="C873" s="217">
        <v>774</v>
      </c>
      <c r="D873" s="126" t="s">
        <v>718</v>
      </c>
      <c r="E873" s="124"/>
      <c r="F873" s="157">
        <v>1</v>
      </c>
      <c r="G873" s="77" t="str">
        <f t="shared" si="324"/>
        <v/>
      </c>
      <c r="H873" s="102">
        <v>4</v>
      </c>
      <c r="I873" s="103" t="str">
        <f t="shared" si="338"/>
        <v/>
      </c>
      <c r="J873" s="104" t="s">
        <v>895</v>
      </c>
      <c r="K873" s="186">
        <f t="shared" si="328"/>
        <v>840</v>
      </c>
      <c r="L873" s="111">
        <v>1050</v>
      </c>
      <c r="M873" s="99" t="str">
        <f t="shared" si="329"/>
        <v/>
      </c>
      <c r="P873" s="50">
        <v>3</v>
      </c>
      <c r="Q873" s="54">
        <v>6.2500000000000003E-3</v>
      </c>
      <c r="R873" s="52">
        <v>10</v>
      </c>
    </row>
    <row r="874" spans="1:18" ht="24" customHeight="1">
      <c r="A874" s="57">
        <v>862</v>
      </c>
      <c r="B874" s="230"/>
      <c r="C874" s="217">
        <v>1326</v>
      </c>
      <c r="D874" s="152" t="s">
        <v>255</v>
      </c>
      <c r="E874" s="124"/>
      <c r="F874" s="157">
        <v>1</v>
      </c>
      <c r="G874" s="77" t="str">
        <f t="shared" si="324"/>
        <v/>
      </c>
      <c r="H874" s="102">
        <v>4</v>
      </c>
      <c r="I874" s="103" t="str">
        <f t="shared" si="338"/>
        <v/>
      </c>
      <c r="J874" s="104" t="s">
        <v>895</v>
      </c>
      <c r="K874" s="186">
        <f t="shared" si="328"/>
        <v>840</v>
      </c>
      <c r="L874" s="111">
        <v>1050</v>
      </c>
      <c r="M874" s="99" t="str">
        <f t="shared" si="329"/>
        <v/>
      </c>
      <c r="P874" s="50">
        <v>3</v>
      </c>
      <c r="Q874" s="54">
        <v>6.2500000000000003E-3</v>
      </c>
      <c r="R874" s="52">
        <v>10</v>
      </c>
    </row>
    <row r="875" spans="1:18" ht="24" customHeight="1" thickBot="1">
      <c r="A875" s="57">
        <v>863</v>
      </c>
      <c r="B875" s="231"/>
      <c r="C875" s="217">
        <v>1327</v>
      </c>
      <c r="D875" s="152" t="s">
        <v>256</v>
      </c>
      <c r="E875" s="124"/>
      <c r="F875" s="157">
        <v>1</v>
      </c>
      <c r="G875" s="77" t="str">
        <f t="shared" si="324"/>
        <v/>
      </c>
      <c r="H875" s="102">
        <v>4</v>
      </c>
      <c r="I875" s="103" t="str">
        <f t="shared" si="338"/>
        <v/>
      </c>
      <c r="J875" s="104" t="s">
        <v>895</v>
      </c>
      <c r="K875" s="186">
        <f t="shared" si="328"/>
        <v>840</v>
      </c>
      <c r="L875" s="111">
        <v>1050</v>
      </c>
      <c r="M875" s="99" t="str">
        <f t="shared" si="329"/>
        <v/>
      </c>
      <c r="P875" s="50">
        <v>3</v>
      </c>
      <c r="Q875" s="54">
        <v>6.2500000000000003E-3</v>
      </c>
      <c r="R875" s="52">
        <v>10</v>
      </c>
    </row>
    <row r="876" spans="1:18" ht="24" customHeight="1">
      <c r="A876" s="57">
        <v>864</v>
      </c>
      <c r="B876" s="58"/>
      <c r="C876" s="217">
        <v>930</v>
      </c>
      <c r="D876" s="234" t="s">
        <v>719</v>
      </c>
      <c r="E876" s="124"/>
      <c r="F876" s="157">
        <v>12</v>
      </c>
      <c r="G876" s="77" t="str">
        <f t="shared" si="324"/>
        <v/>
      </c>
      <c r="H876" s="102">
        <v>6</v>
      </c>
      <c r="I876" s="103" t="str">
        <f t="shared" si="338"/>
        <v/>
      </c>
      <c r="J876" s="104" t="s">
        <v>895</v>
      </c>
      <c r="K876" s="116">
        <f t="shared" si="323"/>
        <v>92</v>
      </c>
      <c r="L876" s="111">
        <v>115</v>
      </c>
      <c r="M876" s="99" t="str">
        <f t="shared" si="329"/>
        <v/>
      </c>
      <c r="P876" s="50">
        <v>0.22</v>
      </c>
      <c r="Q876" s="54">
        <v>3.4722222222222224E-4</v>
      </c>
      <c r="R876" s="52">
        <v>10</v>
      </c>
    </row>
    <row r="877" spans="1:18" ht="24" customHeight="1">
      <c r="A877" s="57">
        <v>865</v>
      </c>
      <c r="B877" s="58"/>
      <c r="C877" s="217">
        <v>1732</v>
      </c>
      <c r="D877" s="150" t="s">
        <v>720</v>
      </c>
      <c r="E877" s="124"/>
      <c r="F877" s="157">
        <v>12</v>
      </c>
      <c r="G877" s="77" t="str">
        <f t="shared" si="324"/>
        <v/>
      </c>
      <c r="H877" s="102">
        <v>6</v>
      </c>
      <c r="I877" s="103" t="str">
        <f t="shared" si="338"/>
        <v/>
      </c>
      <c r="J877" s="104" t="s">
        <v>895</v>
      </c>
      <c r="K877" s="116">
        <f t="shared" si="323"/>
        <v>92</v>
      </c>
      <c r="L877" s="111">
        <v>115</v>
      </c>
      <c r="M877" s="99" t="str">
        <f t="shared" si="329"/>
        <v/>
      </c>
      <c r="P877" s="50">
        <v>0.22</v>
      </c>
      <c r="Q877" s="54">
        <v>3.4722222222222224E-4</v>
      </c>
      <c r="R877" s="52">
        <v>10</v>
      </c>
    </row>
    <row r="878" spans="1:18" ht="24" customHeight="1">
      <c r="A878" s="57">
        <v>866</v>
      </c>
      <c r="B878" s="58"/>
      <c r="C878" s="217">
        <v>1114</v>
      </c>
      <c r="D878" s="150" t="s">
        <v>721</v>
      </c>
      <c r="E878" s="124"/>
      <c r="F878" s="157">
        <v>12</v>
      </c>
      <c r="G878" s="77" t="str">
        <f t="shared" si="324"/>
        <v/>
      </c>
      <c r="H878" s="102">
        <v>6</v>
      </c>
      <c r="I878" s="103" t="str">
        <f t="shared" si="338"/>
        <v/>
      </c>
      <c r="J878" s="104" t="s">
        <v>895</v>
      </c>
      <c r="K878" s="116">
        <f t="shared" si="323"/>
        <v>92</v>
      </c>
      <c r="L878" s="111">
        <v>115</v>
      </c>
      <c r="M878" s="99" t="str">
        <f t="shared" si="329"/>
        <v/>
      </c>
      <c r="P878" s="50">
        <v>0.22</v>
      </c>
      <c r="Q878" s="54">
        <v>3.4722222222222224E-4</v>
      </c>
      <c r="R878" s="52">
        <v>10</v>
      </c>
    </row>
    <row r="879" spans="1:18" ht="24" customHeight="1">
      <c r="A879" s="57">
        <v>867</v>
      </c>
      <c r="B879" s="58"/>
      <c r="C879" s="217">
        <v>931</v>
      </c>
      <c r="D879" s="150" t="s">
        <v>722</v>
      </c>
      <c r="E879" s="124"/>
      <c r="F879" s="157">
        <v>12</v>
      </c>
      <c r="G879" s="77" t="str">
        <f t="shared" si="324"/>
        <v/>
      </c>
      <c r="H879" s="102">
        <v>6</v>
      </c>
      <c r="I879" s="103" t="str">
        <f t="shared" si="338"/>
        <v/>
      </c>
      <c r="J879" s="104" t="s">
        <v>895</v>
      </c>
      <c r="K879" s="116">
        <f t="shared" si="323"/>
        <v>92</v>
      </c>
      <c r="L879" s="111">
        <v>115</v>
      </c>
      <c r="M879" s="99" t="str">
        <f t="shared" si="329"/>
        <v/>
      </c>
      <c r="P879" s="50">
        <v>0.22</v>
      </c>
      <c r="Q879" s="54">
        <v>3.4722222222222224E-4</v>
      </c>
      <c r="R879" s="52">
        <v>10</v>
      </c>
    </row>
    <row r="880" spans="1:18" ht="24" customHeight="1">
      <c r="A880" s="57">
        <v>868</v>
      </c>
      <c r="B880" s="58"/>
      <c r="C880" s="217">
        <v>1731</v>
      </c>
      <c r="D880" s="150" t="s">
        <v>723</v>
      </c>
      <c r="E880" s="124"/>
      <c r="F880" s="157">
        <v>12</v>
      </c>
      <c r="G880" s="77" t="str">
        <f t="shared" si="324"/>
        <v/>
      </c>
      <c r="H880" s="102">
        <v>6</v>
      </c>
      <c r="I880" s="103" t="str">
        <f t="shared" si="338"/>
        <v/>
      </c>
      <c r="J880" s="104" t="s">
        <v>895</v>
      </c>
      <c r="K880" s="116">
        <f t="shared" si="323"/>
        <v>92</v>
      </c>
      <c r="L880" s="111">
        <v>115</v>
      </c>
      <c r="M880" s="99" t="str">
        <f t="shared" si="329"/>
        <v/>
      </c>
      <c r="P880" s="50">
        <v>0.22</v>
      </c>
      <c r="Q880" s="54">
        <v>3.4722222222222224E-4</v>
      </c>
      <c r="R880" s="52">
        <v>10</v>
      </c>
    </row>
    <row r="881" spans="1:18" ht="24" customHeight="1">
      <c r="A881" s="57">
        <v>869</v>
      </c>
      <c r="B881" s="58"/>
      <c r="C881" s="217">
        <v>1830</v>
      </c>
      <c r="D881" s="150" t="s">
        <v>860</v>
      </c>
      <c r="E881" s="124"/>
      <c r="F881" s="157">
        <v>12</v>
      </c>
      <c r="G881" s="77" t="str">
        <f t="shared" si="324"/>
        <v/>
      </c>
      <c r="H881" s="102">
        <v>6</v>
      </c>
      <c r="I881" s="103" t="str">
        <f t="shared" si="338"/>
        <v/>
      </c>
      <c r="J881" s="104" t="s">
        <v>895</v>
      </c>
      <c r="K881" s="116">
        <f t="shared" si="323"/>
        <v>92</v>
      </c>
      <c r="L881" s="111">
        <v>115</v>
      </c>
      <c r="M881" s="99" t="str">
        <f t="shared" si="329"/>
        <v/>
      </c>
      <c r="P881" s="50">
        <v>0.22</v>
      </c>
      <c r="Q881" s="54">
        <v>3.4722222222222224E-4</v>
      </c>
      <c r="R881" s="52">
        <v>10</v>
      </c>
    </row>
    <row r="882" spans="1:18" ht="24" customHeight="1">
      <c r="A882" s="57">
        <v>870</v>
      </c>
      <c r="B882" s="58"/>
      <c r="C882" s="217">
        <v>1831</v>
      </c>
      <c r="D882" s="150" t="s">
        <v>861</v>
      </c>
      <c r="E882" s="124"/>
      <c r="F882" s="157">
        <v>12</v>
      </c>
      <c r="G882" s="77" t="str">
        <f t="shared" si="324"/>
        <v/>
      </c>
      <c r="H882" s="102">
        <v>6</v>
      </c>
      <c r="I882" s="103" t="str">
        <f t="shared" si="338"/>
        <v/>
      </c>
      <c r="J882" s="104" t="s">
        <v>895</v>
      </c>
      <c r="K882" s="116">
        <f t="shared" si="323"/>
        <v>92</v>
      </c>
      <c r="L882" s="111">
        <v>115</v>
      </c>
      <c r="M882" s="99" t="str">
        <f t="shared" si="329"/>
        <v/>
      </c>
      <c r="P882" s="50">
        <v>0.22</v>
      </c>
      <c r="Q882" s="54">
        <v>3.4722222222222224E-4</v>
      </c>
      <c r="R882" s="52">
        <v>10</v>
      </c>
    </row>
    <row r="883" spans="1:18" ht="24" customHeight="1">
      <c r="A883" s="57">
        <v>871</v>
      </c>
      <c r="B883" s="58"/>
      <c r="C883" s="217">
        <v>1832</v>
      </c>
      <c r="D883" s="150" t="s">
        <v>862</v>
      </c>
      <c r="E883" s="124"/>
      <c r="F883" s="157">
        <v>12</v>
      </c>
      <c r="G883" s="77" t="str">
        <f t="shared" si="324"/>
        <v/>
      </c>
      <c r="H883" s="102">
        <v>6</v>
      </c>
      <c r="I883" s="103" t="str">
        <f t="shared" si="338"/>
        <v/>
      </c>
      <c r="J883" s="104" t="s">
        <v>895</v>
      </c>
      <c r="K883" s="116">
        <f t="shared" si="323"/>
        <v>92</v>
      </c>
      <c r="L883" s="111">
        <v>115</v>
      </c>
      <c r="M883" s="99" t="str">
        <f t="shared" si="329"/>
        <v/>
      </c>
      <c r="P883" s="50">
        <v>0.22</v>
      </c>
      <c r="Q883" s="54">
        <v>3.4722222222222224E-4</v>
      </c>
      <c r="R883" s="52">
        <v>10</v>
      </c>
    </row>
    <row r="884" spans="1:18" ht="24" customHeight="1">
      <c r="A884" s="57">
        <v>872</v>
      </c>
      <c r="B884" s="58"/>
      <c r="C884" s="217">
        <v>1833</v>
      </c>
      <c r="D884" s="150" t="s">
        <v>1062</v>
      </c>
      <c r="E884" s="124"/>
      <c r="F884" s="157">
        <v>12</v>
      </c>
      <c r="G884" s="77" t="str">
        <f t="shared" ref="G884" si="339">IF(E884="","",E884*F884)</f>
        <v/>
      </c>
      <c r="H884" s="102">
        <v>6</v>
      </c>
      <c r="I884" s="103" t="str">
        <f t="shared" ref="I884" si="340">IF(E884="","",E884/H884)</f>
        <v/>
      </c>
      <c r="J884" s="104" t="s">
        <v>895</v>
      </c>
      <c r="K884" s="116">
        <f t="shared" ref="K884" si="341">L884*(1+K$9)</f>
        <v>92</v>
      </c>
      <c r="L884" s="111">
        <v>115</v>
      </c>
      <c r="M884" s="99" t="str">
        <f t="shared" ref="M884" si="342">IF(E884="","",G884*K884)</f>
        <v/>
      </c>
      <c r="P884" s="50">
        <v>0.22</v>
      </c>
      <c r="Q884" s="54">
        <v>3.4722222222222224E-4</v>
      </c>
      <c r="R884" s="52">
        <v>10</v>
      </c>
    </row>
    <row r="885" spans="1:18" ht="24" customHeight="1">
      <c r="A885" s="57">
        <v>873</v>
      </c>
      <c r="B885" s="58"/>
      <c r="C885" s="217">
        <v>1766</v>
      </c>
      <c r="D885" s="150" t="s">
        <v>1063</v>
      </c>
      <c r="E885" s="124"/>
      <c r="F885" s="157">
        <v>12</v>
      </c>
      <c r="G885" s="77" t="str">
        <f t="shared" ref="G885:G888" si="343">IF(E885="","",E885*F885)</f>
        <v/>
      </c>
      <c r="H885" s="102">
        <v>6</v>
      </c>
      <c r="I885" s="103" t="str">
        <f t="shared" ref="I885:I888" si="344">IF(E885="","",E885/H885)</f>
        <v/>
      </c>
      <c r="J885" s="104" t="s">
        <v>895</v>
      </c>
      <c r="K885" s="116">
        <f t="shared" ref="K885:K888" si="345">L885*(1+K$9)</f>
        <v>92</v>
      </c>
      <c r="L885" s="111">
        <v>115</v>
      </c>
      <c r="M885" s="99" t="str">
        <f t="shared" ref="M885:M888" si="346">IF(E885="","",G885*K885)</f>
        <v/>
      </c>
      <c r="P885" s="50">
        <v>0.22</v>
      </c>
      <c r="Q885" s="54">
        <v>3.4722222222222224E-4</v>
      </c>
      <c r="R885" s="52">
        <v>10</v>
      </c>
    </row>
    <row r="886" spans="1:18" ht="24" customHeight="1">
      <c r="A886" s="57">
        <v>874</v>
      </c>
      <c r="B886" s="58"/>
      <c r="C886" s="217">
        <v>1782</v>
      </c>
      <c r="D886" s="150" t="s">
        <v>1064</v>
      </c>
      <c r="E886" s="124"/>
      <c r="F886" s="157">
        <v>12</v>
      </c>
      <c r="G886" s="77" t="str">
        <f t="shared" si="343"/>
        <v/>
      </c>
      <c r="H886" s="102">
        <v>6</v>
      </c>
      <c r="I886" s="103" t="str">
        <f t="shared" si="344"/>
        <v/>
      </c>
      <c r="J886" s="104" t="s">
        <v>895</v>
      </c>
      <c r="K886" s="116">
        <f t="shared" si="345"/>
        <v>92</v>
      </c>
      <c r="L886" s="111">
        <v>115</v>
      </c>
      <c r="M886" s="99" t="str">
        <f t="shared" si="346"/>
        <v/>
      </c>
      <c r="P886" s="50">
        <v>0.22</v>
      </c>
      <c r="Q886" s="54">
        <v>3.4722222222222224E-4</v>
      </c>
      <c r="R886" s="52">
        <v>10</v>
      </c>
    </row>
    <row r="887" spans="1:18" ht="24" customHeight="1">
      <c r="A887" s="57">
        <v>875</v>
      </c>
      <c r="B887" s="58"/>
      <c r="C887" s="217">
        <v>1243</v>
      </c>
      <c r="D887" s="150" t="s">
        <v>1065</v>
      </c>
      <c r="E887" s="124"/>
      <c r="F887" s="157">
        <v>12</v>
      </c>
      <c r="G887" s="77" t="str">
        <f t="shared" si="343"/>
        <v/>
      </c>
      <c r="H887" s="102">
        <v>6</v>
      </c>
      <c r="I887" s="103" t="str">
        <f t="shared" si="344"/>
        <v/>
      </c>
      <c r="J887" s="104" t="s">
        <v>895</v>
      </c>
      <c r="K887" s="116">
        <f t="shared" si="345"/>
        <v>92</v>
      </c>
      <c r="L887" s="111">
        <v>115</v>
      </c>
      <c r="M887" s="99" t="str">
        <f t="shared" si="346"/>
        <v/>
      </c>
      <c r="P887" s="50">
        <v>0.22</v>
      </c>
      <c r="Q887" s="54">
        <v>3.4722222222222224E-4</v>
      </c>
      <c r="R887" s="52">
        <v>10</v>
      </c>
    </row>
    <row r="888" spans="1:18" ht="24" customHeight="1">
      <c r="A888" s="57">
        <v>876</v>
      </c>
      <c r="B888" s="58"/>
      <c r="C888" s="217">
        <v>1244</v>
      </c>
      <c r="D888" s="150" t="s">
        <v>1066</v>
      </c>
      <c r="E888" s="124"/>
      <c r="F888" s="157">
        <v>12</v>
      </c>
      <c r="G888" s="77" t="str">
        <f t="shared" si="343"/>
        <v/>
      </c>
      <c r="H888" s="102">
        <v>6</v>
      </c>
      <c r="I888" s="103" t="str">
        <f t="shared" si="344"/>
        <v/>
      </c>
      <c r="J888" s="104" t="s">
        <v>895</v>
      </c>
      <c r="K888" s="116">
        <f t="shared" si="345"/>
        <v>92</v>
      </c>
      <c r="L888" s="111">
        <v>115</v>
      </c>
      <c r="M888" s="99" t="str">
        <f t="shared" si="346"/>
        <v/>
      </c>
      <c r="P888" s="50">
        <v>0.22</v>
      </c>
      <c r="Q888" s="54">
        <v>3.4722222222222224E-4</v>
      </c>
      <c r="R888" s="52">
        <v>10</v>
      </c>
    </row>
    <row r="889" spans="1:18" ht="24" customHeight="1">
      <c r="A889" s="57">
        <v>877</v>
      </c>
      <c r="B889" s="58"/>
      <c r="C889" s="217">
        <v>1311</v>
      </c>
      <c r="D889" s="150" t="s">
        <v>876</v>
      </c>
      <c r="E889" s="124"/>
      <c r="F889" s="157">
        <v>12</v>
      </c>
      <c r="G889" s="77" t="str">
        <f t="shared" si="324"/>
        <v/>
      </c>
      <c r="H889" s="102">
        <v>6</v>
      </c>
      <c r="I889" s="103" t="str">
        <f t="shared" si="338"/>
        <v/>
      </c>
      <c r="J889" s="104" t="s">
        <v>895</v>
      </c>
      <c r="K889" s="116">
        <f t="shared" si="323"/>
        <v>92</v>
      </c>
      <c r="L889" s="111">
        <v>115</v>
      </c>
      <c r="M889" s="99" t="str">
        <f t="shared" si="329"/>
        <v/>
      </c>
      <c r="P889" s="50">
        <v>0.22</v>
      </c>
      <c r="Q889" s="54">
        <v>3.4722222222222224E-4</v>
      </c>
      <c r="R889" s="52">
        <v>10</v>
      </c>
    </row>
    <row r="890" spans="1:18" ht="24" customHeight="1">
      <c r="A890" s="57">
        <v>878</v>
      </c>
      <c r="B890" s="58"/>
      <c r="C890" s="217">
        <v>1312</v>
      </c>
      <c r="D890" s="150" t="s">
        <v>877</v>
      </c>
      <c r="E890" s="124"/>
      <c r="F890" s="157">
        <v>12</v>
      </c>
      <c r="G890" s="77" t="str">
        <f t="shared" si="324"/>
        <v/>
      </c>
      <c r="H890" s="102">
        <v>6</v>
      </c>
      <c r="I890" s="103" t="str">
        <f t="shared" si="338"/>
        <v/>
      </c>
      <c r="J890" s="104" t="s">
        <v>895</v>
      </c>
      <c r="K890" s="116">
        <f t="shared" si="323"/>
        <v>92</v>
      </c>
      <c r="L890" s="111">
        <v>115</v>
      </c>
      <c r="M890" s="99" t="str">
        <f t="shared" si="329"/>
        <v/>
      </c>
      <c r="P890" s="50">
        <v>0.22</v>
      </c>
      <c r="Q890" s="54">
        <v>3.4722222222222224E-4</v>
      </c>
      <c r="R890" s="52">
        <v>10</v>
      </c>
    </row>
    <row r="891" spans="1:18" ht="24" customHeight="1">
      <c r="A891" s="57">
        <v>879</v>
      </c>
      <c r="B891" s="58"/>
      <c r="C891" s="217">
        <v>1313</v>
      </c>
      <c r="D891" s="150" t="s">
        <v>878</v>
      </c>
      <c r="E891" s="124"/>
      <c r="F891" s="157">
        <v>12</v>
      </c>
      <c r="G891" s="77" t="str">
        <f t="shared" si="324"/>
        <v/>
      </c>
      <c r="H891" s="102">
        <v>6</v>
      </c>
      <c r="I891" s="103" t="str">
        <f t="shared" si="338"/>
        <v/>
      </c>
      <c r="J891" s="104" t="s">
        <v>895</v>
      </c>
      <c r="K891" s="116">
        <f t="shared" si="323"/>
        <v>92</v>
      </c>
      <c r="L891" s="111">
        <v>115</v>
      </c>
      <c r="M891" s="99" t="str">
        <f t="shared" si="329"/>
        <v/>
      </c>
      <c r="P891" s="50">
        <v>0.22</v>
      </c>
      <c r="Q891" s="54">
        <v>3.4722222222222224E-4</v>
      </c>
      <c r="R891" s="52">
        <v>10</v>
      </c>
    </row>
    <row r="892" spans="1:18" ht="24" customHeight="1">
      <c r="A892" s="57">
        <v>880</v>
      </c>
      <c r="B892" s="58"/>
      <c r="C892" s="217">
        <v>1314</v>
      </c>
      <c r="D892" s="150" t="s">
        <v>998</v>
      </c>
      <c r="E892" s="124"/>
      <c r="F892" s="157">
        <v>12</v>
      </c>
      <c r="G892" s="77" t="str">
        <f t="shared" ref="G892" si="347">IF(E892="","",E892*F892)</f>
        <v/>
      </c>
      <c r="H892" s="102">
        <v>6</v>
      </c>
      <c r="I892" s="103" t="str">
        <f t="shared" ref="I892" si="348">IF(E892="","",E892/H892)</f>
        <v/>
      </c>
      <c r="J892" s="104" t="s">
        <v>895</v>
      </c>
      <c r="K892" s="116">
        <f t="shared" ref="K892" si="349">L892*(1+K$9)</f>
        <v>92</v>
      </c>
      <c r="L892" s="111">
        <v>115</v>
      </c>
      <c r="M892" s="99" t="str">
        <f t="shared" ref="M892" si="350">IF(E892="","",G892*K892)</f>
        <v/>
      </c>
      <c r="P892" s="50">
        <v>0.22</v>
      </c>
      <c r="Q892" s="54">
        <v>3.4722222222222224E-4</v>
      </c>
      <c r="R892" s="52">
        <v>10</v>
      </c>
    </row>
    <row r="893" spans="1:18" ht="24" customHeight="1">
      <c r="A893" s="57">
        <v>881</v>
      </c>
      <c r="B893" s="58"/>
      <c r="C893" s="217">
        <v>1734</v>
      </c>
      <c r="D893" s="150" t="s">
        <v>724</v>
      </c>
      <c r="E893" s="124"/>
      <c r="F893" s="157">
        <v>12</v>
      </c>
      <c r="G893" s="77" t="str">
        <f t="shared" si="324"/>
        <v/>
      </c>
      <c r="H893" s="102">
        <v>6</v>
      </c>
      <c r="I893" s="103" t="str">
        <f t="shared" si="338"/>
        <v/>
      </c>
      <c r="J893" s="104" t="s">
        <v>895</v>
      </c>
      <c r="K893" s="116">
        <f t="shared" si="323"/>
        <v>92</v>
      </c>
      <c r="L893" s="111">
        <v>115</v>
      </c>
      <c r="M893" s="99" t="str">
        <f t="shared" si="329"/>
        <v/>
      </c>
      <c r="P893" s="50">
        <v>0.22</v>
      </c>
      <c r="Q893" s="54">
        <v>3.4722222222222224E-4</v>
      </c>
      <c r="R893" s="52">
        <v>10</v>
      </c>
    </row>
    <row r="894" spans="1:18" ht="24" customHeight="1">
      <c r="A894" s="57">
        <v>882</v>
      </c>
      <c r="B894" s="58"/>
      <c r="C894" s="217">
        <v>1757</v>
      </c>
      <c r="D894" s="150" t="s">
        <v>725</v>
      </c>
      <c r="E894" s="124"/>
      <c r="F894" s="157">
        <v>12</v>
      </c>
      <c r="G894" s="77" t="str">
        <f t="shared" si="324"/>
        <v/>
      </c>
      <c r="H894" s="102">
        <v>6</v>
      </c>
      <c r="I894" s="103" t="str">
        <f t="shared" si="338"/>
        <v/>
      </c>
      <c r="J894" s="104" t="s">
        <v>895</v>
      </c>
      <c r="K894" s="116">
        <f t="shared" si="323"/>
        <v>92</v>
      </c>
      <c r="L894" s="111">
        <v>115</v>
      </c>
      <c r="M894" s="99" t="str">
        <f t="shared" si="329"/>
        <v/>
      </c>
      <c r="P894" s="50">
        <v>0.22</v>
      </c>
      <c r="Q894" s="54">
        <v>3.4722222222222224E-4</v>
      </c>
      <c r="R894" s="52">
        <v>10</v>
      </c>
    </row>
    <row r="895" spans="1:18" ht="24" customHeight="1">
      <c r="A895" s="57">
        <v>883</v>
      </c>
      <c r="B895" s="58"/>
      <c r="C895" s="217">
        <v>933</v>
      </c>
      <c r="D895" s="150" t="s">
        <v>726</v>
      </c>
      <c r="E895" s="124"/>
      <c r="F895" s="157">
        <v>12</v>
      </c>
      <c r="G895" s="77" t="str">
        <f t="shared" si="324"/>
        <v/>
      </c>
      <c r="H895" s="102">
        <v>6</v>
      </c>
      <c r="I895" s="103" t="str">
        <f t="shared" si="338"/>
        <v/>
      </c>
      <c r="J895" s="104" t="s">
        <v>895</v>
      </c>
      <c r="K895" s="116">
        <f t="shared" si="323"/>
        <v>92</v>
      </c>
      <c r="L895" s="111">
        <v>115</v>
      </c>
      <c r="M895" s="99" t="str">
        <f t="shared" si="329"/>
        <v/>
      </c>
      <c r="P895" s="50">
        <v>0.22</v>
      </c>
      <c r="Q895" s="54">
        <v>3.4722222222222224E-4</v>
      </c>
      <c r="R895" s="52">
        <v>10</v>
      </c>
    </row>
    <row r="896" spans="1:18" ht="24" customHeight="1">
      <c r="A896" s="57">
        <v>884</v>
      </c>
      <c r="B896" s="58"/>
      <c r="C896" s="217">
        <v>1733</v>
      </c>
      <c r="D896" s="150" t="s">
        <v>727</v>
      </c>
      <c r="E896" s="124"/>
      <c r="F896" s="157">
        <v>12</v>
      </c>
      <c r="G896" s="77" t="str">
        <f t="shared" si="324"/>
        <v/>
      </c>
      <c r="H896" s="102">
        <v>6</v>
      </c>
      <c r="I896" s="103" t="str">
        <f t="shared" si="338"/>
        <v/>
      </c>
      <c r="J896" s="104" t="s">
        <v>895</v>
      </c>
      <c r="K896" s="116">
        <f t="shared" si="323"/>
        <v>92</v>
      </c>
      <c r="L896" s="111">
        <v>115</v>
      </c>
      <c r="M896" s="99" t="str">
        <f t="shared" si="329"/>
        <v/>
      </c>
      <c r="P896" s="50">
        <v>0.22</v>
      </c>
      <c r="Q896" s="54">
        <v>3.4722222222222224E-4</v>
      </c>
      <c r="R896" s="52">
        <v>10</v>
      </c>
    </row>
    <row r="897" spans="1:18" ht="24" customHeight="1">
      <c r="A897" s="57">
        <v>885</v>
      </c>
      <c r="B897" s="58"/>
      <c r="C897" s="217">
        <v>1125</v>
      </c>
      <c r="D897" s="150" t="s">
        <v>728</v>
      </c>
      <c r="E897" s="124"/>
      <c r="F897" s="157">
        <v>12</v>
      </c>
      <c r="G897" s="77" t="str">
        <f t="shared" si="324"/>
        <v/>
      </c>
      <c r="H897" s="102">
        <v>6</v>
      </c>
      <c r="I897" s="103" t="str">
        <f t="shared" si="338"/>
        <v/>
      </c>
      <c r="J897" s="104" t="s">
        <v>895</v>
      </c>
      <c r="K897" s="116">
        <f t="shared" si="323"/>
        <v>92</v>
      </c>
      <c r="L897" s="111">
        <v>115</v>
      </c>
      <c r="M897" s="99" t="str">
        <f t="shared" si="329"/>
        <v/>
      </c>
      <c r="P897" s="50">
        <v>0.22</v>
      </c>
      <c r="Q897" s="54">
        <v>3.4722222222222224E-4</v>
      </c>
      <c r="R897" s="52">
        <v>10</v>
      </c>
    </row>
    <row r="898" spans="1:18" ht="24" customHeight="1">
      <c r="A898" s="57">
        <v>886</v>
      </c>
      <c r="B898" s="58"/>
      <c r="C898" s="217">
        <v>1011</v>
      </c>
      <c r="D898" s="150" t="s">
        <v>257</v>
      </c>
      <c r="E898" s="124"/>
      <c r="F898" s="157">
        <v>12</v>
      </c>
      <c r="G898" s="77" t="str">
        <f t="shared" si="324"/>
        <v/>
      </c>
      <c r="H898" s="102">
        <v>6</v>
      </c>
      <c r="I898" s="103" t="str">
        <f t="shared" si="338"/>
        <v/>
      </c>
      <c r="J898" s="104" t="s">
        <v>895</v>
      </c>
      <c r="K898" s="116">
        <f t="shared" si="323"/>
        <v>92</v>
      </c>
      <c r="L898" s="111">
        <v>115</v>
      </c>
      <c r="M898" s="99" t="str">
        <f t="shared" si="329"/>
        <v/>
      </c>
      <c r="P898" s="50">
        <v>0.22</v>
      </c>
      <c r="Q898" s="54">
        <v>3.4722222222222224E-4</v>
      </c>
      <c r="R898" s="52">
        <v>10</v>
      </c>
    </row>
    <row r="899" spans="1:18" ht="24" customHeight="1">
      <c r="A899" s="57">
        <v>887</v>
      </c>
      <c r="B899" s="58"/>
      <c r="C899" s="217">
        <v>1126</v>
      </c>
      <c r="D899" s="150" t="s">
        <v>258</v>
      </c>
      <c r="E899" s="124"/>
      <c r="F899" s="157">
        <v>12</v>
      </c>
      <c r="G899" s="77" t="str">
        <f t="shared" si="324"/>
        <v/>
      </c>
      <c r="H899" s="102">
        <v>6</v>
      </c>
      <c r="I899" s="103" t="str">
        <f t="shared" si="338"/>
        <v/>
      </c>
      <c r="J899" s="104" t="s">
        <v>895</v>
      </c>
      <c r="K899" s="116">
        <f t="shared" si="323"/>
        <v>92</v>
      </c>
      <c r="L899" s="111">
        <v>115</v>
      </c>
      <c r="M899" s="99" t="str">
        <f t="shared" si="329"/>
        <v/>
      </c>
      <c r="P899" s="50">
        <v>0.22</v>
      </c>
      <c r="Q899" s="54">
        <v>3.4722222222222224E-4</v>
      </c>
      <c r="R899" s="52">
        <v>10</v>
      </c>
    </row>
    <row r="900" spans="1:18" ht="24" customHeight="1">
      <c r="A900" s="57">
        <v>888</v>
      </c>
      <c r="B900" s="58"/>
      <c r="C900" s="217">
        <v>1127</v>
      </c>
      <c r="D900" s="150" t="s">
        <v>259</v>
      </c>
      <c r="E900" s="124"/>
      <c r="F900" s="157">
        <v>12</v>
      </c>
      <c r="G900" s="77" t="str">
        <f t="shared" si="324"/>
        <v/>
      </c>
      <c r="H900" s="102">
        <v>6</v>
      </c>
      <c r="I900" s="103" t="str">
        <f t="shared" si="338"/>
        <v/>
      </c>
      <c r="J900" s="104" t="s">
        <v>895</v>
      </c>
      <c r="K900" s="116">
        <f t="shared" si="323"/>
        <v>92</v>
      </c>
      <c r="L900" s="111">
        <v>115</v>
      </c>
      <c r="M900" s="99" t="str">
        <f t="shared" si="329"/>
        <v/>
      </c>
      <c r="P900" s="50">
        <v>0.22</v>
      </c>
      <c r="Q900" s="54">
        <v>3.4722222222222224E-4</v>
      </c>
      <c r="R900" s="52">
        <v>10</v>
      </c>
    </row>
    <row r="901" spans="1:18" ht="24" customHeight="1">
      <c r="A901" s="57">
        <v>889</v>
      </c>
      <c r="B901" s="58"/>
      <c r="C901" s="217">
        <v>952</v>
      </c>
      <c r="D901" s="150" t="s">
        <v>729</v>
      </c>
      <c r="E901" s="124"/>
      <c r="F901" s="157">
        <v>12</v>
      </c>
      <c r="G901" s="77" t="str">
        <f t="shared" si="324"/>
        <v/>
      </c>
      <c r="H901" s="102">
        <v>6</v>
      </c>
      <c r="I901" s="103" t="str">
        <f t="shared" si="338"/>
        <v/>
      </c>
      <c r="J901" s="104" t="s">
        <v>895</v>
      </c>
      <c r="K901" s="116">
        <f t="shared" si="323"/>
        <v>92</v>
      </c>
      <c r="L901" s="111">
        <v>115</v>
      </c>
      <c r="M901" s="99" t="str">
        <f t="shared" si="329"/>
        <v/>
      </c>
      <c r="P901" s="50">
        <v>0.22</v>
      </c>
      <c r="Q901" s="54">
        <v>3.4722222222222224E-4</v>
      </c>
      <c r="R901" s="52">
        <v>10</v>
      </c>
    </row>
    <row r="902" spans="1:18" ht="24" customHeight="1">
      <c r="A902" s="57">
        <v>890</v>
      </c>
      <c r="B902" s="58"/>
      <c r="C902" s="217">
        <v>1777</v>
      </c>
      <c r="D902" s="150" t="s">
        <v>260</v>
      </c>
      <c r="E902" s="124"/>
      <c r="F902" s="157">
        <v>12</v>
      </c>
      <c r="G902" s="77" t="str">
        <f t="shared" si="324"/>
        <v/>
      </c>
      <c r="H902" s="102">
        <v>6</v>
      </c>
      <c r="I902" s="103" t="str">
        <f t="shared" si="338"/>
        <v/>
      </c>
      <c r="J902" s="104" t="s">
        <v>895</v>
      </c>
      <c r="K902" s="116">
        <f t="shared" si="323"/>
        <v>92</v>
      </c>
      <c r="L902" s="111">
        <v>115</v>
      </c>
      <c r="M902" s="99" t="str">
        <f t="shared" si="329"/>
        <v/>
      </c>
      <c r="P902" s="50">
        <v>0.22</v>
      </c>
      <c r="Q902" s="54">
        <v>3.4722222222222224E-4</v>
      </c>
      <c r="R902" s="52">
        <v>10</v>
      </c>
    </row>
    <row r="903" spans="1:18" ht="24" customHeight="1">
      <c r="A903" s="57">
        <v>891</v>
      </c>
      <c r="B903" s="58"/>
      <c r="C903" s="217">
        <v>953</v>
      </c>
      <c r="D903" s="150" t="s">
        <v>261</v>
      </c>
      <c r="E903" s="124"/>
      <c r="F903" s="157">
        <v>12</v>
      </c>
      <c r="G903" s="77" t="str">
        <f t="shared" si="324"/>
        <v/>
      </c>
      <c r="H903" s="102">
        <v>6</v>
      </c>
      <c r="I903" s="103" t="str">
        <f t="shared" si="338"/>
        <v/>
      </c>
      <c r="J903" s="104" t="s">
        <v>895</v>
      </c>
      <c r="K903" s="116">
        <f t="shared" si="323"/>
        <v>92</v>
      </c>
      <c r="L903" s="111">
        <v>115</v>
      </c>
      <c r="M903" s="99" t="str">
        <f t="shared" si="329"/>
        <v/>
      </c>
      <c r="P903" s="50">
        <v>0.22</v>
      </c>
      <c r="Q903" s="54">
        <v>3.4722222222222224E-4</v>
      </c>
      <c r="R903" s="52">
        <v>10</v>
      </c>
    </row>
    <row r="904" spans="1:18" ht="24" customHeight="1">
      <c r="A904" s="57">
        <v>892</v>
      </c>
      <c r="B904" s="58"/>
      <c r="C904" s="217">
        <v>1752</v>
      </c>
      <c r="D904" s="150" t="s">
        <v>262</v>
      </c>
      <c r="E904" s="124"/>
      <c r="F904" s="157">
        <v>12</v>
      </c>
      <c r="G904" s="77" t="str">
        <f t="shared" si="324"/>
        <v/>
      </c>
      <c r="H904" s="102">
        <v>6</v>
      </c>
      <c r="I904" s="103" t="str">
        <f t="shared" si="338"/>
        <v/>
      </c>
      <c r="J904" s="104" t="s">
        <v>895</v>
      </c>
      <c r="K904" s="116">
        <f t="shared" si="323"/>
        <v>92</v>
      </c>
      <c r="L904" s="111">
        <v>115</v>
      </c>
      <c r="M904" s="99" t="str">
        <f t="shared" si="329"/>
        <v/>
      </c>
      <c r="P904" s="50">
        <v>0.22</v>
      </c>
      <c r="Q904" s="54">
        <v>3.4722222222222224E-4</v>
      </c>
      <c r="R904" s="52">
        <v>10</v>
      </c>
    </row>
    <row r="905" spans="1:18" ht="24" customHeight="1">
      <c r="A905" s="57">
        <v>893</v>
      </c>
      <c r="B905" s="58"/>
      <c r="C905" s="217">
        <v>954</v>
      </c>
      <c r="D905" s="150" t="s">
        <v>730</v>
      </c>
      <c r="E905" s="124"/>
      <c r="F905" s="157">
        <v>12</v>
      </c>
      <c r="G905" s="77" t="str">
        <f t="shared" si="324"/>
        <v/>
      </c>
      <c r="H905" s="102">
        <v>6</v>
      </c>
      <c r="I905" s="103" t="str">
        <f t="shared" si="338"/>
        <v/>
      </c>
      <c r="J905" s="104" t="s">
        <v>895</v>
      </c>
      <c r="K905" s="116">
        <f t="shared" si="323"/>
        <v>92</v>
      </c>
      <c r="L905" s="111">
        <v>115</v>
      </c>
      <c r="M905" s="99" t="str">
        <f t="shared" si="329"/>
        <v/>
      </c>
      <c r="P905" s="50">
        <v>0.22</v>
      </c>
      <c r="Q905" s="54">
        <v>3.4722222222222224E-4</v>
      </c>
      <c r="R905" s="52">
        <v>10</v>
      </c>
    </row>
    <row r="906" spans="1:18" ht="24" customHeight="1">
      <c r="A906" s="57">
        <v>894</v>
      </c>
      <c r="B906" s="58"/>
      <c r="C906" s="217">
        <v>1778</v>
      </c>
      <c r="D906" s="150" t="s">
        <v>263</v>
      </c>
      <c r="E906" s="124"/>
      <c r="F906" s="157">
        <v>12</v>
      </c>
      <c r="G906" s="77" t="str">
        <f t="shared" si="324"/>
        <v/>
      </c>
      <c r="H906" s="102">
        <v>6</v>
      </c>
      <c r="I906" s="103" t="str">
        <f t="shared" si="338"/>
        <v/>
      </c>
      <c r="J906" s="104" t="s">
        <v>895</v>
      </c>
      <c r="K906" s="116">
        <f t="shared" si="323"/>
        <v>92</v>
      </c>
      <c r="L906" s="111">
        <v>115</v>
      </c>
      <c r="M906" s="99" t="str">
        <f t="shared" si="329"/>
        <v/>
      </c>
      <c r="P906" s="50">
        <v>0.22</v>
      </c>
      <c r="Q906" s="54">
        <v>3.4722222222222224E-4</v>
      </c>
      <c r="R906" s="52">
        <v>10</v>
      </c>
    </row>
    <row r="907" spans="1:18" ht="24" customHeight="1">
      <c r="A907" s="57">
        <v>895</v>
      </c>
      <c r="B907" s="58"/>
      <c r="C907" s="217">
        <v>955</v>
      </c>
      <c r="D907" s="150" t="s">
        <v>264</v>
      </c>
      <c r="E907" s="124"/>
      <c r="F907" s="157">
        <v>12</v>
      </c>
      <c r="G907" s="77" t="str">
        <f t="shared" si="324"/>
        <v/>
      </c>
      <c r="H907" s="102">
        <v>6</v>
      </c>
      <c r="I907" s="103" t="str">
        <f t="shared" si="338"/>
        <v/>
      </c>
      <c r="J907" s="104" t="s">
        <v>895</v>
      </c>
      <c r="K907" s="116">
        <f t="shared" si="323"/>
        <v>92</v>
      </c>
      <c r="L907" s="111">
        <v>115</v>
      </c>
      <c r="M907" s="99" t="str">
        <f t="shared" si="329"/>
        <v/>
      </c>
      <c r="P907" s="50">
        <v>0.22</v>
      </c>
      <c r="Q907" s="54">
        <v>3.4722222222222224E-4</v>
      </c>
      <c r="R907" s="52">
        <v>10</v>
      </c>
    </row>
    <row r="908" spans="1:18" ht="24" customHeight="1">
      <c r="A908" s="57">
        <v>896</v>
      </c>
      <c r="B908" s="58"/>
      <c r="C908" s="217">
        <v>957</v>
      </c>
      <c r="D908" s="150" t="s">
        <v>265</v>
      </c>
      <c r="E908" s="124"/>
      <c r="F908" s="157">
        <v>12</v>
      </c>
      <c r="G908" s="77" t="str">
        <f t="shared" si="324"/>
        <v/>
      </c>
      <c r="H908" s="102">
        <v>6</v>
      </c>
      <c r="I908" s="103" t="str">
        <f t="shared" si="338"/>
        <v/>
      </c>
      <c r="J908" s="104" t="s">
        <v>895</v>
      </c>
      <c r="K908" s="116">
        <f t="shared" si="323"/>
        <v>92</v>
      </c>
      <c r="L908" s="111">
        <v>115</v>
      </c>
      <c r="M908" s="99" t="str">
        <f t="shared" si="329"/>
        <v/>
      </c>
      <c r="P908" s="50">
        <v>0.22</v>
      </c>
      <c r="Q908" s="54">
        <v>3.4722222222222224E-4</v>
      </c>
      <c r="R908" s="52">
        <v>10</v>
      </c>
    </row>
    <row r="909" spans="1:18" ht="24" customHeight="1">
      <c r="A909" s="57">
        <v>897</v>
      </c>
      <c r="B909" s="58"/>
      <c r="C909" s="217">
        <v>1736</v>
      </c>
      <c r="D909" s="150" t="s">
        <v>947</v>
      </c>
      <c r="E909" s="124"/>
      <c r="F909" s="157">
        <v>12</v>
      </c>
      <c r="G909" s="77" t="str">
        <f t="shared" ref="G909:G912" si="351">IF(E909="","",E909*F909)</f>
        <v/>
      </c>
      <c r="H909" s="102">
        <v>6</v>
      </c>
      <c r="I909" s="103" t="str">
        <f t="shared" ref="I909:I912" si="352">IF(E909="","",E909/H909)</f>
        <v/>
      </c>
      <c r="J909" s="104" t="s">
        <v>895</v>
      </c>
      <c r="K909" s="116">
        <f t="shared" ref="K909:K912" si="353">L909*(1+K$9)</f>
        <v>92</v>
      </c>
      <c r="L909" s="111">
        <v>115</v>
      </c>
      <c r="M909" s="99" t="str">
        <f t="shared" ref="M909:M912" si="354">IF(E909="","",G909*K909)</f>
        <v/>
      </c>
      <c r="P909" s="50">
        <v>0.22</v>
      </c>
      <c r="Q909" s="54">
        <v>3.4722222222222224E-4</v>
      </c>
      <c r="R909" s="52">
        <v>10</v>
      </c>
    </row>
    <row r="910" spans="1:18" ht="24" customHeight="1">
      <c r="A910" s="57">
        <v>898</v>
      </c>
      <c r="B910" s="58"/>
      <c r="C910" s="217">
        <v>1758</v>
      </c>
      <c r="D910" s="150" t="s">
        <v>948</v>
      </c>
      <c r="E910" s="124"/>
      <c r="F910" s="157">
        <v>12</v>
      </c>
      <c r="G910" s="77" t="str">
        <f t="shared" si="351"/>
        <v/>
      </c>
      <c r="H910" s="102">
        <v>6</v>
      </c>
      <c r="I910" s="103" t="str">
        <f t="shared" si="352"/>
        <v/>
      </c>
      <c r="J910" s="104" t="s">
        <v>895</v>
      </c>
      <c r="K910" s="116">
        <f t="shared" si="353"/>
        <v>92</v>
      </c>
      <c r="L910" s="111">
        <v>115</v>
      </c>
      <c r="M910" s="99" t="str">
        <f t="shared" si="354"/>
        <v/>
      </c>
      <c r="P910" s="50">
        <v>0.22</v>
      </c>
      <c r="Q910" s="54">
        <v>3.4722222222222224E-4</v>
      </c>
      <c r="R910" s="52">
        <v>10</v>
      </c>
    </row>
    <row r="911" spans="1:18" ht="24" customHeight="1">
      <c r="A911" s="57">
        <v>899</v>
      </c>
      <c r="B911" s="58"/>
      <c r="C911" s="217">
        <v>935</v>
      </c>
      <c r="D911" s="150" t="s">
        <v>949</v>
      </c>
      <c r="E911" s="124"/>
      <c r="F911" s="157">
        <v>12</v>
      </c>
      <c r="G911" s="77" t="str">
        <f t="shared" si="351"/>
        <v/>
      </c>
      <c r="H911" s="102">
        <v>6</v>
      </c>
      <c r="I911" s="103" t="str">
        <f t="shared" si="352"/>
        <v/>
      </c>
      <c r="J911" s="104" t="s">
        <v>895</v>
      </c>
      <c r="K911" s="116">
        <f t="shared" si="353"/>
        <v>92</v>
      </c>
      <c r="L911" s="111">
        <v>115</v>
      </c>
      <c r="M911" s="99" t="str">
        <f t="shared" si="354"/>
        <v/>
      </c>
      <c r="P911" s="50">
        <v>0.22</v>
      </c>
      <c r="Q911" s="54">
        <v>3.4722222222222224E-4</v>
      </c>
      <c r="R911" s="52">
        <v>10</v>
      </c>
    </row>
    <row r="912" spans="1:18" ht="24" customHeight="1">
      <c r="A912" s="57">
        <v>900</v>
      </c>
      <c r="B912" s="58"/>
      <c r="C912" s="217">
        <v>1735</v>
      </c>
      <c r="D912" s="150" t="s">
        <v>950</v>
      </c>
      <c r="E912" s="124"/>
      <c r="F912" s="157">
        <v>12</v>
      </c>
      <c r="G912" s="77" t="str">
        <f t="shared" si="351"/>
        <v/>
      </c>
      <c r="H912" s="102">
        <v>6</v>
      </c>
      <c r="I912" s="103" t="str">
        <f t="shared" si="352"/>
        <v/>
      </c>
      <c r="J912" s="104" t="s">
        <v>895</v>
      </c>
      <c r="K912" s="116">
        <f t="shared" si="353"/>
        <v>92</v>
      </c>
      <c r="L912" s="111">
        <v>115</v>
      </c>
      <c r="M912" s="99" t="str">
        <f t="shared" si="354"/>
        <v/>
      </c>
      <c r="P912" s="50">
        <v>0.22</v>
      </c>
      <c r="Q912" s="54">
        <v>3.4722222222222224E-4</v>
      </c>
      <c r="R912" s="52">
        <v>10</v>
      </c>
    </row>
    <row r="913" spans="1:18" ht="24" customHeight="1">
      <c r="A913" s="57">
        <v>901</v>
      </c>
      <c r="B913" s="58"/>
      <c r="C913" s="217">
        <v>1834</v>
      </c>
      <c r="D913" s="150" t="s">
        <v>731</v>
      </c>
      <c r="E913" s="124"/>
      <c r="F913" s="157">
        <v>12</v>
      </c>
      <c r="G913" s="77" t="str">
        <f t="shared" si="324"/>
        <v/>
      </c>
      <c r="H913" s="102">
        <v>6</v>
      </c>
      <c r="I913" s="103" t="str">
        <f t="shared" si="338"/>
        <v/>
      </c>
      <c r="J913" s="104" t="s">
        <v>895</v>
      </c>
      <c r="K913" s="116">
        <f t="shared" si="323"/>
        <v>92</v>
      </c>
      <c r="L913" s="111">
        <v>115</v>
      </c>
      <c r="M913" s="99" t="str">
        <f t="shared" si="329"/>
        <v/>
      </c>
      <c r="P913" s="50">
        <v>0.22</v>
      </c>
      <c r="Q913" s="54">
        <v>3.4722222222222224E-4</v>
      </c>
      <c r="R913" s="52">
        <v>10</v>
      </c>
    </row>
    <row r="914" spans="1:18" ht="24" customHeight="1">
      <c r="A914" s="57">
        <v>902</v>
      </c>
      <c r="B914" s="58"/>
      <c r="C914" s="217">
        <v>1835</v>
      </c>
      <c r="D914" s="150" t="s">
        <v>732</v>
      </c>
      <c r="E914" s="124"/>
      <c r="F914" s="157">
        <v>12</v>
      </c>
      <c r="G914" s="77" t="str">
        <f t="shared" si="324"/>
        <v/>
      </c>
      <c r="H914" s="102">
        <v>6</v>
      </c>
      <c r="I914" s="103" t="str">
        <f t="shared" si="338"/>
        <v/>
      </c>
      <c r="J914" s="104" t="s">
        <v>895</v>
      </c>
      <c r="K914" s="116">
        <f t="shared" si="323"/>
        <v>92</v>
      </c>
      <c r="L914" s="111">
        <v>115</v>
      </c>
      <c r="M914" s="99" t="str">
        <f t="shared" si="329"/>
        <v/>
      </c>
      <c r="P914" s="50">
        <v>0.22</v>
      </c>
      <c r="Q914" s="54">
        <v>3.4722222222222224E-4</v>
      </c>
      <c r="R914" s="52">
        <v>10</v>
      </c>
    </row>
    <row r="915" spans="1:18" ht="24" customHeight="1">
      <c r="A915" s="57">
        <v>903</v>
      </c>
      <c r="B915" s="58"/>
      <c r="C915" s="217">
        <v>1836</v>
      </c>
      <c r="D915" s="150" t="s">
        <v>733</v>
      </c>
      <c r="E915" s="124"/>
      <c r="F915" s="157">
        <v>12</v>
      </c>
      <c r="G915" s="77" t="str">
        <f t="shared" si="324"/>
        <v/>
      </c>
      <c r="H915" s="102">
        <v>6</v>
      </c>
      <c r="I915" s="103" t="str">
        <f t="shared" si="338"/>
        <v/>
      </c>
      <c r="J915" s="104" t="s">
        <v>895</v>
      </c>
      <c r="K915" s="116">
        <f t="shared" si="323"/>
        <v>92</v>
      </c>
      <c r="L915" s="111">
        <v>115</v>
      </c>
      <c r="M915" s="99" t="str">
        <f t="shared" si="329"/>
        <v/>
      </c>
      <c r="P915" s="50">
        <v>0.22</v>
      </c>
      <c r="Q915" s="54">
        <v>3.4722222222222224E-4</v>
      </c>
      <c r="R915" s="52">
        <v>10</v>
      </c>
    </row>
    <row r="916" spans="1:18" ht="24" customHeight="1">
      <c r="A916" s="57">
        <v>904</v>
      </c>
      <c r="B916" s="58"/>
      <c r="C916" s="217">
        <v>1837</v>
      </c>
      <c r="D916" s="150" t="s">
        <v>734</v>
      </c>
      <c r="E916" s="124"/>
      <c r="F916" s="157">
        <v>12</v>
      </c>
      <c r="G916" s="77" t="str">
        <f t="shared" si="324"/>
        <v/>
      </c>
      <c r="H916" s="102">
        <v>6</v>
      </c>
      <c r="I916" s="103" t="str">
        <f t="shared" si="338"/>
        <v/>
      </c>
      <c r="J916" s="104" t="s">
        <v>895</v>
      </c>
      <c r="K916" s="116">
        <f t="shared" ref="K916:K988" si="355">L916*(1+K$9)</f>
        <v>92</v>
      </c>
      <c r="L916" s="111">
        <v>115</v>
      </c>
      <c r="M916" s="99" t="str">
        <f t="shared" si="329"/>
        <v/>
      </c>
      <c r="P916" s="50">
        <v>0.22</v>
      </c>
      <c r="Q916" s="54">
        <v>3.4722222222222224E-4</v>
      </c>
      <c r="R916" s="52">
        <v>10</v>
      </c>
    </row>
    <row r="917" spans="1:18" ht="24" customHeight="1">
      <c r="A917" s="57">
        <v>905</v>
      </c>
      <c r="B917" s="58"/>
      <c r="C917" s="217">
        <v>1744</v>
      </c>
      <c r="D917" s="150" t="s">
        <v>735</v>
      </c>
      <c r="E917" s="124"/>
      <c r="F917" s="157">
        <v>12</v>
      </c>
      <c r="G917" s="77" t="str">
        <f t="shared" ref="G917:G989" si="356">IF(E917="","",E917*F917)</f>
        <v/>
      </c>
      <c r="H917" s="102">
        <v>6</v>
      </c>
      <c r="I917" s="103" t="str">
        <f t="shared" si="338"/>
        <v/>
      </c>
      <c r="J917" s="104" t="s">
        <v>895</v>
      </c>
      <c r="K917" s="116">
        <f t="shared" si="355"/>
        <v>92</v>
      </c>
      <c r="L917" s="111">
        <v>115</v>
      </c>
      <c r="M917" s="99" t="str">
        <f t="shared" si="329"/>
        <v/>
      </c>
      <c r="P917" s="50">
        <v>0.22</v>
      </c>
      <c r="Q917" s="54">
        <v>3.4722222222222224E-4</v>
      </c>
      <c r="R917" s="52">
        <v>10</v>
      </c>
    </row>
    <row r="918" spans="1:18" ht="24" customHeight="1">
      <c r="A918" s="57">
        <v>906</v>
      </c>
      <c r="B918" s="58"/>
      <c r="C918" s="217">
        <v>1774</v>
      </c>
      <c r="D918" s="150" t="s">
        <v>736</v>
      </c>
      <c r="E918" s="124"/>
      <c r="F918" s="157">
        <v>12</v>
      </c>
      <c r="G918" s="77" t="str">
        <f t="shared" si="356"/>
        <v/>
      </c>
      <c r="H918" s="102">
        <v>6</v>
      </c>
      <c r="I918" s="103" t="str">
        <f t="shared" si="338"/>
        <v/>
      </c>
      <c r="J918" s="104" t="s">
        <v>895</v>
      </c>
      <c r="K918" s="116">
        <f t="shared" si="355"/>
        <v>92</v>
      </c>
      <c r="L918" s="111">
        <v>115</v>
      </c>
      <c r="M918" s="99" t="str">
        <f t="shared" si="329"/>
        <v/>
      </c>
      <c r="P918" s="50">
        <v>0.22</v>
      </c>
      <c r="Q918" s="54">
        <v>3.4722222222222224E-4</v>
      </c>
      <c r="R918" s="52">
        <v>10</v>
      </c>
    </row>
    <row r="919" spans="1:18" ht="24" customHeight="1">
      <c r="A919" s="57">
        <v>907</v>
      </c>
      <c r="B919" s="58"/>
      <c r="C919" s="217">
        <v>944</v>
      </c>
      <c r="D919" s="150" t="s">
        <v>737</v>
      </c>
      <c r="E919" s="124"/>
      <c r="F919" s="157">
        <v>12</v>
      </c>
      <c r="G919" s="77" t="str">
        <f t="shared" si="356"/>
        <v/>
      </c>
      <c r="H919" s="102">
        <v>6</v>
      </c>
      <c r="I919" s="103" t="str">
        <f t="shared" si="338"/>
        <v/>
      </c>
      <c r="J919" s="104" t="s">
        <v>895</v>
      </c>
      <c r="K919" s="116">
        <f t="shared" si="355"/>
        <v>92</v>
      </c>
      <c r="L919" s="111">
        <v>115</v>
      </c>
      <c r="M919" s="99" t="str">
        <f t="shared" ref="M919:M991" si="357">IF(E919="","",G919*K919)</f>
        <v/>
      </c>
      <c r="P919" s="50">
        <v>0.22</v>
      </c>
      <c r="Q919" s="54">
        <v>3.4722222222222224E-4</v>
      </c>
      <c r="R919" s="52">
        <v>10</v>
      </c>
    </row>
    <row r="920" spans="1:18" ht="24" customHeight="1">
      <c r="A920" s="57">
        <v>908</v>
      </c>
      <c r="B920" s="58"/>
      <c r="C920" s="217">
        <v>1743</v>
      </c>
      <c r="D920" s="150" t="s">
        <v>738</v>
      </c>
      <c r="E920" s="124"/>
      <c r="F920" s="157">
        <v>12</v>
      </c>
      <c r="G920" s="77" t="str">
        <f t="shared" si="356"/>
        <v/>
      </c>
      <c r="H920" s="102">
        <v>6</v>
      </c>
      <c r="I920" s="103" t="str">
        <f t="shared" si="338"/>
        <v/>
      </c>
      <c r="J920" s="104" t="s">
        <v>895</v>
      </c>
      <c r="K920" s="116">
        <f t="shared" si="355"/>
        <v>92</v>
      </c>
      <c r="L920" s="111">
        <v>115</v>
      </c>
      <c r="M920" s="99" t="str">
        <f t="shared" si="357"/>
        <v/>
      </c>
      <c r="P920" s="50">
        <v>0.22</v>
      </c>
      <c r="Q920" s="54">
        <v>3.4722222222222224E-4</v>
      </c>
      <c r="R920" s="52">
        <v>10</v>
      </c>
    </row>
    <row r="921" spans="1:18" ht="24" customHeight="1">
      <c r="A921" s="57">
        <v>909</v>
      </c>
      <c r="B921" s="58"/>
      <c r="C921" s="217">
        <v>937</v>
      </c>
      <c r="D921" s="150" t="s">
        <v>739</v>
      </c>
      <c r="E921" s="124"/>
      <c r="F921" s="157">
        <v>12</v>
      </c>
      <c r="G921" s="77" t="str">
        <f t="shared" si="356"/>
        <v/>
      </c>
      <c r="H921" s="102">
        <v>6</v>
      </c>
      <c r="I921" s="103" t="str">
        <f t="shared" si="338"/>
        <v/>
      </c>
      <c r="J921" s="104" t="s">
        <v>895</v>
      </c>
      <c r="K921" s="116">
        <f t="shared" si="355"/>
        <v>92</v>
      </c>
      <c r="L921" s="111">
        <v>115</v>
      </c>
      <c r="M921" s="99" t="str">
        <f t="shared" si="357"/>
        <v/>
      </c>
      <c r="P921" s="50">
        <v>0.22</v>
      </c>
      <c r="Q921" s="54">
        <v>3.4722222222222224E-4</v>
      </c>
      <c r="R921" s="52">
        <v>10</v>
      </c>
    </row>
    <row r="922" spans="1:18" ht="24" customHeight="1">
      <c r="A922" s="57">
        <v>910</v>
      </c>
      <c r="B922" s="58"/>
      <c r="C922" s="217">
        <v>1769</v>
      </c>
      <c r="D922" s="150" t="s">
        <v>740</v>
      </c>
      <c r="E922" s="124"/>
      <c r="F922" s="157">
        <v>12</v>
      </c>
      <c r="G922" s="77" t="str">
        <f t="shared" si="356"/>
        <v/>
      </c>
      <c r="H922" s="102">
        <v>6</v>
      </c>
      <c r="I922" s="103" t="str">
        <f t="shared" si="338"/>
        <v/>
      </c>
      <c r="J922" s="104" t="s">
        <v>895</v>
      </c>
      <c r="K922" s="116">
        <f t="shared" si="355"/>
        <v>92</v>
      </c>
      <c r="L922" s="111">
        <v>115</v>
      </c>
      <c r="M922" s="99" t="str">
        <f t="shared" si="357"/>
        <v/>
      </c>
      <c r="P922" s="50">
        <v>0.22</v>
      </c>
      <c r="Q922" s="54">
        <v>3.4722222222222224E-4</v>
      </c>
      <c r="R922" s="52">
        <v>10</v>
      </c>
    </row>
    <row r="923" spans="1:18" ht="24" customHeight="1">
      <c r="A923" s="57">
        <v>911</v>
      </c>
      <c r="B923" s="58"/>
      <c r="C923" s="217">
        <v>938</v>
      </c>
      <c r="D923" s="150" t="s">
        <v>741</v>
      </c>
      <c r="E923" s="124"/>
      <c r="F923" s="157">
        <v>12</v>
      </c>
      <c r="G923" s="77" t="str">
        <f t="shared" si="356"/>
        <v/>
      </c>
      <c r="H923" s="102">
        <v>6</v>
      </c>
      <c r="I923" s="103" t="str">
        <f t="shared" si="338"/>
        <v/>
      </c>
      <c r="J923" s="104" t="s">
        <v>895</v>
      </c>
      <c r="K923" s="116">
        <f t="shared" si="355"/>
        <v>92</v>
      </c>
      <c r="L923" s="111">
        <v>115</v>
      </c>
      <c r="M923" s="99" t="str">
        <f t="shared" si="357"/>
        <v/>
      </c>
      <c r="P923" s="50">
        <v>0.22</v>
      </c>
      <c r="Q923" s="54">
        <v>3.4722222222222224E-4</v>
      </c>
      <c r="R923" s="52">
        <v>10</v>
      </c>
    </row>
    <row r="924" spans="1:18" ht="24" customHeight="1">
      <c r="A924" s="57">
        <v>912</v>
      </c>
      <c r="B924" s="58"/>
      <c r="C924" s="217">
        <v>1737</v>
      </c>
      <c r="D924" s="150" t="s">
        <v>742</v>
      </c>
      <c r="E924" s="124"/>
      <c r="F924" s="157">
        <v>12</v>
      </c>
      <c r="G924" s="77" t="str">
        <f t="shared" si="356"/>
        <v/>
      </c>
      <c r="H924" s="102">
        <v>6</v>
      </c>
      <c r="I924" s="103" t="str">
        <f t="shared" si="338"/>
        <v/>
      </c>
      <c r="J924" s="104" t="s">
        <v>895</v>
      </c>
      <c r="K924" s="116">
        <f t="shared" si="355"/>
        <v>92</v>
      </c>
      <c r="L924" s="111">
        <v>115</v>
      </c>
      <c r="M924" s="99" t="str">
        <f t="shared" si="357"/>
        <v/>
      </c>
      <c r="P924" s="50">
        <v>0.22</v>
      </c>
      <c r="Q924" s="54">
        <v>3.4722222222222224E-4</v>
      </c>
      <c r="R924" s="52">
        <v>10</v>
      </c>
    </row>
    <row r="925" spans="1:18" ht="24" customHeight="1">
      <c r="A925" s="57">
        <v>913</v>
      </c>
      <c r="B925" s="58"/>
      <c r="C925" s="217">
        <v>1740</v>
      </c>
      <c r="D925" s="150" t="s">
        <v>743</v>
      </c>
      <c r="E925" s="124"/>
      <c r="F925" s="157">
        <v>12</v>
      </c>
      <c r="G925" s="77" t="str">
        <f t="shared" si="356"/>
        <v/>
      </c>
      <c r="H925" s="102">
        <v>6</v>
      </c>
      <c r="I925" s="103" t="str">
        <f t="shared" si="338"/>
        <v/>
      </c>
      <c r="J925" s="104" t="s">
        <v>895</v>
      </c>
      <c r="K925" s="116">
        <f t="shared" si="355"/>
        <v>92</v>
      </c>
      <c r="L925" s="111">
        <v>115</v>
      </c>
      <c r="M925" s="99" t="str">
        <f t="shared" si="357"/>
        <v/>
      </c>
      <c r="P925" s="50">
        <v>0.22</v>
      </c>
      <c r="Q925" s="54">
        <v>3.4722222222222224E-4</v>
      </c>
      <c r="R925" s="52">
        <v>10</v>
      </c>
    </row>
    <row r="926" spans="1:18" ht="24" customHeight="1">
      <c r="A926" s="57">
        <v>914</v>
      </c>
      <c r="B926" s="58"/>
      <c r="C926" s="217">
        <v>1759</v>
      </c>
      <c r="D926" s="150" t="s">
        <v>744</v>
      </c>
      <c r="E926" s="124"/>
      <c r="F926" s="157">
        <v>12</v>
      </c>
      <c r="G926" s="77" t="str">
        <f t="shared" si="356"/>
        <v/>
      </c>
      <c r="H926" s="102">
        <v>6</v>
      </c>
      <c r="I926" s="103" t="str">
        <f t="shared" si="338"/>
        <v/>
      </c>
      <c r="J926" s="104" t="s">
        <v>895</v>
      </c>
      <c r="K926" s="116">
        <f t="shared" si="355"/>
        <v>92</v>
      </c>
      <c r="L926" s="111">
        <v>115</v>
      </c>
      <c r="M926" s="99" t="str">
        <f t="shared" si="357"/>
        <v/>
      </c>
      <c r="P926" s="50">
        <v>0.22</v>
      </c>
      <c r="Q926" s="54">
        <v>3.4722222222222224E-4</v>
      </c>
      <c r="R926" s="52">
        <v>10</v>
      </c>
    </row>
    <row r="927" spans="1:18" ht="24" customHeight="1">
      <c r="A927" s="57">
        <v>915</v>
      </c>
      <c r="B927" s="58"/>
      <c r="C927" s="217">
        <v>940</v>
      </c>
      <c r="D927" s="150" t="s">
        <v>745</v>
      </c>
      <c r="E927" s="124"/>
      <c r="F927" s="157">
        <v>12</v>
      </c>
      <c r="G927" s="77" t="str">
        <f t="shared" si="356"/>
        <v/>
      </c>
      <c r="H927" s="102">
        <v>6</v>
      </c>
      <c r="I927" s="103" t="str">
        <f t="shared" si="338"/>
        <v/>
      </c>
      <c r="J927" s="104" t="s">
        <v>895</v>
      </c>
      <c r="K927" s="116">
        <f t="shared" si="355"/>
        <v>92</v>
      </c>
      <c r="L927" s="111">
        <v>115</v>
      </c>
      <c r="M927" s="99" t="str">
        <f t="shared" si="357"/>
        <v/>
      </c>
      <c r="P927" s="50">
        <v>0.22</v>
      </c>
      <c r="Q927" s="54">
        <v>3.4722222222222224E-4</v>
      </c>
      <c r="R927" s="52">
        <v>10</v>
      </c>
    </row>
    <row r="928" spans="1:18" ht="24" customHeight="1">
      <c r="A928" s="57">
        <v>916</v>
      </c>
      <c r="B928" s="58"/>
      <c r="C928" s="217">
        <v>1739</v>
      </c>
      <c r="D928" s="150" t="s">
        <v>746</v>
      </c>
      <c r="E928" s="124"/>
      <c r="F928" s="157">
        <v>12</v>
      </c>
      <c r="G928" s="77" t="str">
        <f t="shared" si="356"/>
        <v/>
      </c>
      <c r="H928" s="102">
        <v>6</v>
      </c>
      <c r="I928" s="103" t="str">
        <f t="shared" si="338"/>
        <v/>
      </c>
      <c r="J928" s="104" t="s">
        <v>895</v>
      </c>
      <c r="K928" s="116">
        <f t="shared" si="355"/>
        <v>92</v>
      </c>
      <c r="L928" s="111">
        <v>115</v>
      </c>
      <c r="M928" s="99" t="str">
        <f t="shared" si="357"/>
        <v/>
      </c>
      <c r="P928" s="50">
        <v>0.22</v>
      </c>
      <c r="Q928" s="54">
        <v>3.4722222222222224E-4</v>
      </c>
      <c r="R928" s="52">
        <v>10</v>
      </c>
    </row>
    <row r="929" spans="1:18" ht="24" customHeight="1">
      <c r="A929" s="57">
        <v>917</v>
      </c>
      <c r="B929" s="58"/>
      <c r="C929" s="217">
        <v>1748</v>
      </c>
      <c r="D929" s="150" t="s">
        <v>747</v>
      </c>
      <c r="E929" s="124"/>
      <c r="F929" s="157">
        <v>12</v>
      </c>
      <c r="G929" s="77" t="str">
        <f t="shared" si="356"/>
        <v/>
      </c>
      <c r="H929" s="102">
        <v>6</v>
      </c>
      <c r="I929" s="103" t="str">
        <f t="shared" si="338"/>
        <v/>
      </c>
      <c r="J929" s="104" t="s">
        <v>895</v>
      </c>
      <c r="K929" s="116">
        <f t="shared" si="355"/>
        <v>92</v>
      </c>
      <c r="L929" s="111">
        <v>115</v>
      </c>
      <c r="M929" s="99" t="str">
        <f t="shared" si="357"/>
        <v/>
      </c>
      <c r="P929" s="50">
        <v>0.22</v>
      </c>
      <c r="Q929" s="54">
        <v>3.4722222222222224E-4</v>
      </c>
      <c r="R929" s="52">
        <v>10</v>
      </c>
    </row>
    <row r="930" spans="1:18" ht="24" customHeight="1">
      <c r="A930" s="57">
        <v>918</v>
      </c>
      <c r="B930" s="58"/>
      <c r="C930" s="217">
        <v>1760</v>
      </c>
      <c r="D930" s="150" t="s">
        <v>748</v>
      </c>
      <c r="E930" s="124"/>
      <c r="F930" s="157">
        <v>12</v>
      </c>
      <c r="G930" s="77" t="str">
        <f t="shared" si="356"/>
        <v/>
      </c>
      <c r="H930" s="102">
        <v>6</v>
      </c>
      <c r="I930" s="103" t="str">
        <f t="shared" si="338"/>
        <v/>
      </c>
      <c r="J930" s="104" t="s">
        <v>895</v>
      </c>
      <c r="K930" s="116">
        <f t="shared" si="355"/>
        <v>92</v>
      </c>
      <c r="L930" s="111">
        <v>115</v>
      </c>
      <c r="M930" s="99" t="str">
        <f t="shared" si="357"/>
        <v/>
      </c>
      <c r="P930" s="50">
        <v>0.22</v>
      </c>
      <c r="Q930" s="54">
        <v>3.4722222222222224E-4</v>
      </c>
      <c r="R930" s="52">
        <v>10</v>
      </c>
    </row>
    <row r="931" spans="1:18" ht="24" customHeight="1">
      <c r="A931" s="57">
        <v>919</v>
      </c>
      <c r="B931" s="58"/>
      <c r="C931" s="217">
        <v>948</v>
      </c>
      <c r="D931" s="150" t="s">
        <v>749</v>
      </c>
      <c r="E931" s="124"/>
      <c r="F931" s="157">
        <v>12</v>
      </c>
      <c r="G931" s="77" t="str">
        <f t="shared" si="356"/>
        <v/>
      </c>
      <c r="H931" s="102">
        <v>6</v>
      </c>
      <c r="I931" s="103" t="str">
        <f t="shared" si="338"/>
        <v/>
      </c>
      <c r="J931" s="104" t="s">
        <v>895</v>
      </c>
      <c r="K931" s="116">
        <f t="shared" si="355"/>
        <v>92</v>
      </c>
      <c r="L931" s="111">
        <v>115</v>
      </c>
      <c r="M931" s="99" t="str">
        <f t="shared" si="357"/>
        <v/>
      </c>
      <c r="P931" s="50">
        <v>0.22</v>
      </c>
      <c r="Q931" s="54">
        <v>3.4722222222222224E-4</v>
      </c>
      <c r="R931" s="52">
        <v>10</v>
      </c>
    </row>
    <row r="932" spans="1:18" ht="24" customHeight="1">
      <c r="A932" s="57">
        <v>920</v>
      </c>
      <c r="B932" s="58"/>
      <c r="C932" s="217">
        <v>1747</v>
      </c>
      <c r="D932" s="150" t="s">
        <v>750</v>
      </c>
      <c r="E932" s="124"/>
      <c r="F932" s="157">
        <v>12</v>
      </c>
      <c r="G932" s="77" t="str">
        <f t="shared" si="356"/>
        <v/>
      </c>
      <c r="H932" s="102">
        <v>6</v>
      </c>
      <c r="I932" s="103" t="str">
        <f t="shared" si="338"/>
        <v/>
      </c>
      <c r="J932" s="104" t="s">
        <v>895</v>
      </c>
      <c r="K932" s="116">
        <f t="shared" si="355"/>
        <v>92</v>
      </c>
      <c r="L932" s="111">
        <v>115</v>
      </c>
      <c r="M932" s="99" t="str">
        <f t="shared" si="357"/>
        <v/>
      </c>
      <c r="P932" s="50">
        <v>0.22</v>
      </c>
      <c r="Q932" s="54">
        <v>3.4722222222222224E-4</v>
      </c>
      <c r="R932" s="52">
        <v>10</v>
      </c>
    </row>
    <row r="933" spans="1:18" ht="24" customHeight="1">
      <c r="A933" s="57">
        <v>921</v>
      </c>
      <c r="B933" s="58"/>
      <c r="C933" s="217">
        <v>1756</v>
      </c>
      <c r="D933" s="150" t="s">
        <v>751</v>
      </c>
      <c r="E933" s="124"/>
      <c r="F933" s="157">
        <v>12</v>
      </c>
      <c r="G933" s="77" t="str">
        <f t="shared" si="356"/>
        <v/>
      </c>
      <c r="H933" s="102">
        <v>6</v>
      </c>
      <c r="I933" s="103" t="str">
        <f t="shared" si="338"/>
        <v/>
      </c>
      <c r="J933" s="104" t="s">
        <v>895</v>
      </c>
      <c r="K933" s="116">
        <f t="shared" si="355"/>
        <v>92</v>
      </c>
      <c r="L933" s="111">
        <v>115</v>
      </c>
      <c r="M933" s="99" t="str">
        <f t="shared" si="357"/>
        <v/>
      </c>
      <c r="P933" s="50">
        <v>0.22</v>
      </c>
      <c r="Q933" s="54">
        <v>3.4722222222222224E-4</v>
      </c>
      <c r="R933" s="52">
        <v>10</v>
      </c>
    </row>
    <row r="934" spans="1:18" ht="24" customHeight="1">
      <c r="A934" s="57">
        <v>922</v>
      </c>
      <c r="B934" s="58"/>
      <c r="C934" s="217">
        <v>1779</v>
      </c>
      <c r="D934" s="150" t="s">
        <v>752</v>
      </c>
      <c r="E934" s="124"/>
      <c r="F934" s="157">
        <v>12</v>
      </c>
      <c r="G934" s="77" t="str">
        <f t="shared" si="356"/>
        <v/>
      </c>
      <c r="H934" s="102">
        <v>6</v>
      </c>
      <c r="I934" s="103" t="str">
        <f t="shared" si="338"/>
        <v/>
      </c>
      <c r="J934" s="104" t="s">
        <v>895</v>
      </c>
      <c r="K934" s="116">
        <f t="shared" si="355"/>
        <v>92</v>
      </c>
      <c r="L934" s="111">
        <v>115</v>
      </c>
      <c r="M934" s="99" t="str">
        <f t="shared" si="357"/>
        <v/>
      </c>
      <c r="P934" s="50">
        <v>0.22</v>
      </c>
      <c r="Q934" s="54">
        <v>3.4722222222222224E-4</v>
      </c>
      <c r="R934" s="52">
        <v>10</v>
      </c>
    </row>
    <row r="935" spans="1:18" ht="24" customHeight="1">
      <c r="A935" s="57">
        <v>923</v>
      </c>
      <c r="B935" s="58"/>
      <c r="C935" s="217">
        <v>959</v>
      </c>
      <c r="D935" s="150" t="s">
        <v>753</v>
      </c>
      <c r="E935" s="124"/>
      <c r="F935" s="157">
        <v>12</v>
      </c>
      <c r="G935" s="77" t="str">
        <f t="shared" si="356"/>
        <v/>
      </c>
      <c r="H935" s="102">
        <v>6</v>
      </c>
      <c r="I935" s="103" t="str">
        <f t="shared" ref="I935:I1012" si="358">IF(E935="","",E935/H935)</f>
        <v/>
      </c>
      <c r="J935" s="104" t="s">
        <v>895</v>
      </c>
      <c r="K935" s="116">
        <f t="shared" si="355"/>
        <v>92</v>
      </c>
      <c r="L935" s="111">
        <v>115</v>
      </c>
      <c r="M935" s="99" t="str">
        <f t="shared" si="357"/>
        <v/>
      </c>
      <c r="P935" s="50">
        <v>0.22</v>
      </c>
      <c r="Q935" s="54">
        <v>3.4722222222222224E-4</v>
      </c>
      <c r="R935" s="52">
        <v>10</v>
      </c>
    </row>
    <row r="936" spans="1:18" ht="24" customHeight="1">
      <c r="A936" s="57">
        <v>924</v>
      </c>
      <c r="B936" s="58"/>
      <c r="C936" s="217">
        <v>1755</v>
      </c>
      <c r="D936" s="150" t="s">
        <v>754</v>
      </c>
      <c r="E936" s="124"/>
      <c r="F936" s="157">
        <v>12</v>
      </c>
      <c r="G936" s="77" t="str">
        <f t="shared" si="356"/>
        <v/>
      </c>
      <c r="H936" s="102">
        <v>6</v>
      </c>
      <c r="I936" s="103" t="str">
        <f t="shared" si="358"/>
        <v/>
      </c>
      <c r="J936" s="104" t="s">
        <v>895</v>
      </c>
      <c r="K936" s="116">
        <f t="shared" si="355"/>
        <v>92</v>
      </c>
      <c r="L936" s="111">
        <v>115</v>
      </c>
      <c r="M936" s="99" t="str">
        <f t="shared" si="357"/>
        <v/>
      </c>
      <c r="P936" s="50">
        <v>0.22</v>
      </c>
      <c r="Q936" s="54">
        <v>3.4722222222222224E-4</v>
      </c>
      <c r="R936" s="52">
        <v>10</v>
      </c>
    </row>
    <row r="937" spans="1:18" ht="24" customHeight="1">
      <c r="A937" s="57">
        <v>925</v>
      </c>
      <c r="B937" s="58"/>
      <c r="C937" s="217">
        <v>1746</v>
      </c>
      <c r="D937" s="150" t="s">
        <v>755</v>
      </c>
      <c r="E937" s="124"/>
      <c r="F937" s="157">
        <v>12</v>
      </c>
      <c r="G937" s="77" t="str">
        <f t="shared" si="356"/>
        <v/>
      </c>
      <c r="H937" s="102">
        <v>6</v>
      </c>
      <c r="I937" s="103" t="str">
        <f t="shared" si="358"/>
        <v/>
      </c>
      <c r="J937" s="104" t="s">
        <v>895</v>
      </c>
      <c r="K937" s="116">
        <f t="shared" si="355"/>
        <v>92</v>
      </c>
      <c r="L937" s="111">
        <v>115</v>
      </c>
      <c r="M937" s="99" t="str">
        <f t="shared" si="357"/>
        <v/>
      </c>
      <c r="P937" s="50">
        <v>0.22</v>
      </c>
      <c r="Q937" s="54">
        <v>3.4722222222222224E-4</v>
      </c>
      <c r="R937" s="52">
        <v>10</v>
      </c>
    </row>
    <row r="938" spans="1:18" ht="24" customHeight="1">
      <c r="A938" s="57">
        <v>926</v>
      </c>
      <c r="B938" s="58"/>
      <c r="C938" s="217">
        <v>1775</v>
      </c>
      <c r="D938" s="150" t="s">
        <v>756</v>
      </c>
      <c r="E938" s="124"/>
      <c r="F938" s="157">
        <v>12</v>
      </c>
      <c r="G938" s="77" t="str">
        <f t="shared" si="356"/>
        <v/>
      </c>
      <c r="H938" s="102">
        <v>6</v>
      </c>
      <c r="I938" s="103" t="str">
        <f t="shared" si="358"/>
        <v/>
      </c>
      <c r="J938" s="104" t="s">
        <v>895</v>
      </c>
      <c r="K938" s="116">
        <f t="shared" si="355"/>
        <v>92</v>
      </c>
      <c r="L938" s="111">
        <v>115</v>
      </c>
      <c r="M938" s="99" t="str">
        <f t="shared" si="357"/>
        <v/>
      </c>
      <c r="P938" s="50">
        <v>0.22</v>
      </c>
      <c r="Q938" s="54">
        <v>3.4722222222222224E-4</v>
      </c>
      <c r="R938" s="52">
        <v>10</v>
      </c>
    </row>
    <row r="939" spans="1:18" ht="24" customHeight="1">
      <c r="A939" s="57">
        <v>927</v>
      </c>
      <c r="B939" s="58"/>
      <c r="C939" s="217">
        <v>946</v>
      </c>
      <c r="D939" s="150" t="s">
        <v>757</v>
      </c>
      <c r="E939" s="124"/>
      <c r="F939" s="157">
        <v>12</v>
      </c>
      <c r="G939" s="77" t="str">
        <f t="shared" si="356"/>
        <v/>
      </c>
      <c r="H939" s="102">
        <v>6</v>
      </c>
      <c r="I939" s="103" t="str">
        <f t="shared" si="358"/>
        <v/>
      </c>
      <c r="J939" s="104" t="s">
        <v>895</v>
      </c>
      <c r="K939" s="116">
        <f t="shared" si="355"/>
        <v>92</v>
      </c>
      <c r="L939" s="111">
        <v>115</v>
      </c>
      <c r="M939" s="99" t="str">
        <f t="shared" si="357"/>
        <v/>
      </c>
      <c r="P939" s="50">
        <v>0.22</v>
      </c>
      <c r="Q939" s="54">
        <v>3.4722222222222224E-4</v>
      </c>
      <c r="R939" s="52">
        <v>10</v>
      </c>
    </row>
    <row r="940" spans="1:18" ht="24" customHeight="1">
      <c r="A940" s="57">
        <v>928</v>
      </c>
      <c r="B940" s="58"/>
      <c r="C940" s="217">
        <v>1745</v>
      </c>
      <c r="D940" s="150" t="s">
        <v>758</v>
      </c>
      <c r="E940" s="124"/>
      <c r="F940" s="157">
        <v>12</v>
      </c>
      <c r="G940" s="77" t="str">
        <f t="shared" si="356"/>
        <v/>
      </c>
      <c r="H940" s="102">
        <v>6</v>
      </c>
      <c r="I940" s="103" t="str">
        <f t="shared" si="358"/>
        <v/>
      </c>
      <c r="J940" s="104" t="s">
        <v>895</v>
      </c>
      <c r="K940" s="116">
        <f t="shared" si="355"/>
        <v>92</v>
      </c>
      <c r="L940" s="111">
        <v>115</v>
      </c>
      <c r="M940" s="99" t="str">
        <f t="shared" si="357"/>
        <v/>
      </c>
      <c r="P940" s="50">
        <v>0.22</v>
      </c>
      <c r="Q940" s="54">
        <v>3.4722222222222224E-4</v>
      </c>
      <c r="R940" s="52">
        <v>10</v>
      </c>
    </row>
    <row r="941" spans="1:18" ht="24" customHeight="1">
      <c r="A941" s="57">
        <v>929</v>
      </c>
      <c r="B941" s="58"/>
      <c r="C941" s="217">
        <v>1742</v>
      </c>
      <c r="D941" s="150" t="s">
        <v>759</v>
      </c>
      <c r="E941" s="124"/>
      <c r="F941" s="157">
        <v>12</v>
      </c>
      <c r="G941" s="77" t="str">
        <f t="shared" si="356"/>
        <v/>
      </c>
      <c r="H941" s="102">
        <v>6</v>
      </c>
      <c r="I941" s="103" t="str">
        <f t="shared" si="358"/>
        <v/>
      </c>
      <c r="J941" s="104" t="s">
        <v>895</v>
      </c>
      <c r="K941" s="116">
        <f t="shared" si="355"/>
        <v>92</v>
      </c>
      <c r="L941" s="111">
        <v>115</v>
      </c>
      <c r="M941" s="99" t="str">
        <f t="shared" si="357"/>
        <v/>
      </c>
      <c r="P941" s="50">
        <v>0.22</v>
      </c>
      <c r="Q941" s="54">
        <v>3.4722222222222224E-4</v>
      </c>
      <c r="R941" s="52">
        <v>10</v>
      </c>
    </row>
    <row r="942" spans="1:18" ht="24" customHeight="1">
      <c r="A942" s="57">
        <v>930</v>
      </c>
      <c r="B942" s="58"/>
      <c r="C942" s="217">
        <v>1115</v>
      </c>
      <c r="D942" s="150" t="s">
        <v>760</v>
      </c>
      <c r="E942" s="124"/>
      <c r="F942" s="157">
        <v>12</v>
      </c>
      <c r="G942" s="77" t="str">
        <f t="shared" si="356"/>
        <v/>
      </c>
      <c r="H942" s="102">
        <v>6</v>
      </c>
      <c r="I942" s="103" t="str">
        <f t="shared" si="358"/>
        <v/>
      </c>
      <c r="J942" s="104" t="s">
        <v>895</v>
      </c>
      <c r="K942" s="116">
        <f t="shared" si="355"/>
        <v>92</v>
      </c>
      <c r="L942" s="111">
        <v>115</v>
      </c>
      <c r="M942" s="99" t="str">
        <f t="shared" si="357"/>
        <v/>
      </c>
      <c r="P942" s="50">
        <v>0.22</v>
      </c>
      <c r="Q942" s="54">
        <v>3.4722222222222224E-4</v>
      </c>
      <c r="R942" s="52">
        <v>10</v>
      </c>
    </row>
    <row r="943" spans="1:18" ht="24" customHeight="1">
      <c r="A943" s="57">
        <v>931</v>
      </c>
      <c r="B943" s="58"/>
      <c r="C943" s="217">
        <v>942</v>
      </c>
      <c r="D943" s="150" t="s">
        <v>761</v>
      </c>
      <c r="E943" s="124"/>
      <c r="F943" s="157">
        <v>12</v>
      </c>
      <c r="G943" s="77" t="str">
        <f t="shared" si="356"/>
        <v/>
      </c>
      <c r="H943" s="102">
        <v>6</v>
      </c>
      <c r="I943" s="103" t="str">
        <f t="shared" si="358"/>
        <v/>
      </c>
      <c r="J943" s="104" t="s">
        <v>895</v>
      </c>
      <c r="K943" s="116">
        <f t="shared" si="355"/>
        <v>92</v>
      </c>
      <c r="L943" s="111">
        <v>115</v>
      </c>
      <c r="M943" s="99" t="str">
        <f t="shared" si="357"/>
        <v/>
      </c>
      <c r="P943" s="50">
        <v>0.22</v>
      </c>
      <c r="Q943" s="54">
        <v>3.4722222222222224E-4</v>
      </c>
      <c r="R943" s="52">
        <v>10</v>
      </c>
    </row>
    <row r="944" spans="1:18" ht="24" customHeight="1">
      <c r="A944" s="57">
        <v>932</v>
      </c>
      <c r="B944" s="58"/>
      <c r="C944" s="217">
        <v>1741</v>
      </c>
      <c r="D944" s="150" t="s">
        <v>762</v>
      </c>
      <c r="E944" s="124"/>
      <c r="F944" s="157">
        <v>12</v>
      </c>
      <c r="G944" s="77" t="str">
        <f t="shared" si="356"/>
        <v/>
      </c>
      <c r="H944" s="102">
        <v>6</v>
      </c>
      <c r="I944" s="103" t="str">
        <f t="shared" si="358"/>
        <v/>
      </c>
      <c r="J944" s="104" t="s">
        <v>895</v>
      </c>
      <c r="K944" s="116">
        <f t="shared" si="355"/>
        <v>92</v>
      </c>
      <c r="L944" s="111">
        <v>115</v>
      </c>
      <c r="M944" s="99" t="str">
        <f t="shared" si="357"/>
        <v/>
      </c>
      <c r="P944" s="50">
        <v>0.22</v>
      </c>
      <c r="Q944" s="54">
        <v>3.4722222222222224E-4</v>
      </c>
      <c r="R944" s="52">
        <v>10</v>
      </c>
    </row>
    <row r="945" spans="1:18" ht="24" customHeight="1">
      <c r="A945" s="57">
        <v>933</v>
      </c>
      <c r="B945" s="58"/>
      <c r="C945" s="217">
        <v>1797</v>
      </c>
      <c r="D945" s="150" t="s">
        <v>763</v>
      </c>
      <c r="E945" s="124"/>
      <c r="F945" s="157">
        <v>12</v>
      </c>
      <c r="G945" s="77" t="str">
        <f t="shared" si="356"/>
        <v/>
      </c>
      <c r="H945" s="102">
        <v>6</v>
      </c>
      <c r="I945" s="103" t="str">
        <f t="shared" si="358"/>
        <v/>
      </c>
      <c r="J945" s="104" t="s">
        <v>895</v>
      </c>
      <c r="K945" s="116">
        <f t="shared" si="355"/>
        <v>92</v>
      </c>
      <c r="L945" s="111">
        <v>115</v>
      </c>
      <c r="M945" s="99" t="str">
        <f t="shared" si="357"/>
        <v/>
      </c>
      <c r="P945" s="50">
        <v>0.22</v>
      </c>
      <c r="Q945" s="54">
        <v>3.4722222222222224E-4</v>
      </c>
      <c r="R945" s="52">
        <v>10</v>
      </c>
    </row>
    <row r="946" spans="1:18" ht="24" customHeight="1">
      <c r="A946" s="57">
        <v>934</v>
      </c>
      <c r="B946" s="58"/>
      <c r="C946" s="217">
        <v>1793</v>
      </c>
      <c r="D946" s="150" t="s">
        <v>764</v>
      </c>
      <c r="E946" s="124"/>
      <c r="F946" s="157">
        <v>12</v>
      </c>
      <c r="G946" s="77" t="str">
        <f t="shared" si="356"/>
        <v/>
      </c>
      <c r="H946" s="102">
        <v>6</v>
      </c>
      <c r="I946" s="103" t="str">
        <f t="shared" si="358"/>
        <v/>
      </c>
      <c r="J946" s="104" t="s">
        <v>895</v>
      </c>
      <c r="K946" s="116">
        <f t="shared" si="355"/>
        <v>92</v>
      </c>
      <c r="L946" s="111">
        <v>115</v>
      </c>
      <c r="M946" s="99" t="str">
        <f t="shared" si="357"/>
        <v/>
      </c>
      <c r="P946" s="50">
        <v>0.22</v>
      </c>
      <c r="Q946" s="54">
        <v>3.4722222222222224E-4</v>
      </c>
      <c r="R946" s="52">
        <v>10</v>
      </c>
    </row>
    <row r="947" spans="1:18" ht="24" customHeight="1">
      <c r="A947" s="57">
        <v>935</v>
      </c>
      <c r="B947" s="58"/>
      <c r="C947" s="217">
        <v>1794</v>
      </c>
      <c r="D947" s="150" t="s">
        <v>765</v>
      </c>
      <c r="E947" s="124"/>
      <c r="F947" s="157">
        <v>12</v>
      </c>
      <c r="G947" s="77" t="str">
        <f t="shared" si="356"/>
        <v/>
      </c>
      <c r="H947" s="102">
        <v>6</v>
      </c>
      <c r="I947" s="103" t="str">
        <f t="shared" si="358"/>
        <v/>
      </c>
      <c r="J947" s="104" t="s">
        <v>895</v>
      </c>
      <c r="K947" s="116">
        <f t="shared" si="355"/>
        <v>92</v>
      </c>
      <c r="L947" s="111">
        <v>115</v>
      </c>
      <c r="M947" s="99" t="str">
        <f t="shared" si="357"/>
        <v/>
      </c>
      <c r="P947" s="50">
        <v>0.22</v>
      </c>
      <c r="Q947" s="54">
        <v>3.4722222222222224E-4</v>
      </c>
      <c r="R947" s="52">
        <v>10</v>
      </c>
    </row>
    <row r="948" spans="1:18" ht="24" customHeight="1">
      <c r="A948" s="57">
        <v>936</v>
      </c>
      <c r="B948" s="58"/>
      <c r="C948" s="217">
        <v>1796</v>
      </c>
      <c r="D948" s="150" t="s">
        <v>766</v>
      </c>
      <c r="E948" s="124"/>
      <c r="F948" s="157">
        <v>12</v>
      </c>
      <c r="G948" s="77" t="str">
        <f t="shared" si="356"/>
        <v/>
      </c>
      <c r="H948" s="102">
        <v>6</v>
      </c>
      <c r="I948" s="103" t="str">
        <f t="shared" si="358"/>
        <v/>
      </c>
      <c r="J948" s="104" t="s">
        <v>895</v>
      </c>
      <c r="K948" s="116">
        <f t="shared" si="355"/>
        <v>92</v>
      </c>
      <c r="L948" s="111">
        <v>115</v>
      </c>
      <c r="M948" s="99" t="str">
        <f t="shared" si="357"/>
        <v/>
      </c>
      <c r="P948" s="50">
        <v>0.22</v>
      </c>
      <c r="Q948" s="54">
        <v>3.4722222222222224E-4</v>
      </c>
      <c r="R948" s="52">
        <v>10</v>
      </c>
    </row>
    <row r="949" spans="1:18" ht="24" customHeight="1">
      <c r="A949" s="57">
        <v>937</v>
      </c>
      <c r="B949" s="58"/>
      <c r="C949" s="217">
        <v>1750</v>
      </c>
      <c r="D949" s="150" t="s">
        <v>767</v>
      </c>
      <c r="E949" s="124"/>
      <c r="F949" s="157">
        <v>12</v>
      </c>
      <c r="G949" s="77" t="str">
        <f t="shared" si="356"/>
        <v/>
      </c>
      <c r="H949" s="102">
        <v>6</v>
      </c>
      <c r="I949" s="103" t="str">
        <f t="shared" si="358"/>
        <v/>
      </c>
      <c r="J949" s="104" t="s">
        <v>895</v>
      </c>
      <c r="K949" s="116">
        <f t="shared" si="355"/>
        <v>92</v>
      </c>
      <c r="L949" s="111">
        <v>115</v>
      </c>
      <c r="M949" s="99" t="str">
        <f t="shared" si="357"/>
        <v/>
      </c>
      <c r="P949" s="50">
        <v>0.22</v>
      </c>
      <c r="Q949" s="54">
        <v>3.4722222222222224E-4</v>
      </c>
      <c r="R949" s="52">
        <v>10</v>
      </c>
    </row>
    <row r="950" spans="1:18" ht="24" customHeight="1">
      <c r="A950" s="57">
        <v>938</v>
      </c>
      <c r="B950" s="58"/>
      <c r="C950" s="217">
        <v>1776</v>
      </c>
      <c r="D950" s="150" t="s">
        <v>768</v>
      </c>
      <c r="E950" s="124"/>
      <c r="F950" s="157">
        <v>12</v>
      </c>
      <c r="G950" s="77" t="str">
        <f t="shared" si="356"/>
        <v/>
      </c>
      <c r="H950" s="102">
        <v>6</v>
      </c>
      <c r="I950" s="103" t="str">
        <f t="shared" si="358"/>
        <v/>
      </c>
      <c r="J950" s="104" t="s">
        <v>895</v>
      </c>
      <c r="K950" s="116">
        <f t="shared" si="355"/>
        <v>92</v>
      </c>
      <c r="L950" s="111">
        <v>115</v>
      </c>
      <c r="M950" s="99" t="str">
        <f t="shared" si="357"/>
        <v/>
      </c>
      <c r="P950" s="50">
        <v>0.22</v>
      </c>
      <c r="Q950" s="54">
        <v>3.4722222222222224E-4</v>
      </c>
      <c r="R950" s="52">
        <v>10</v>
      </c>
    </row>
    <row r="951" spans="1:18" ht="24" customHeight="1">
      <c r="A951" s="57">
        <v>939</v>
      </c>
      <c r="B951" s="58"/>
      <c r="C951" s="217">
        <v>950</v>
      </c>
      <c r="D951" s="150" t="s">
        <v>769</v>
      </c>
      <c r="E951" s="124"/>
      <c r="F951" s="157">
        <v>12</v>
      </c>
      <c r="G951" s="77" t="str">
        <f t="shared" si="356"/>
        <v/>
      </c>
      <c r="H951" s="102">
        <v>6</v>
      </c>
      <c r="I951" s="103" t="str">
        <f t="shared" si="358"/>
        <v/>
      </c>
      <c r="J951" s="104" t="s">
        <v>895</v>
      </c>
      <c r="K951" s="116">
        <f t="shared" si="355"/>
        <v>92</v>
      </c>
      <c r="L951" s="111">
        <v>115</v>
      </c>
      <c r="M951" s="99" t="str">
        <f t="shared" si="357"/>
        <v/>
      </c>
      <c r="P951" s="50">
        <v>0.22</v>
      </c>
      <c r="Q951" s="54">
        <v>3.4722222222222224E-4</v>
      </c>
      <c r="R951" s="52">
        <v>10</v>
      </c>
    </row>
    <row r="952" spans="1:18" ht="24" customHeight="1">
      <c r="A952" s="57">
        <v>940</v>
      </c>
      <c r="B952" s="58"/>
      <c r="C952" s="217">
        <v>1749</v>
      </c>
      <c r="D952" s="150" t="s">
        <v>770</v>
      </c>
      <c r="E952" s="124"/>
      <c r="F952" s="157">
        <v>12</v>
      </c>
      <c r="G952" s="77" t="str">
        <f t="shared" si="356"/>
        <v/>
      </c>
      <c r="H952" s="102">
        <v>6</v>
      </c>
      <c r="I952" s="103" t="str">
        <f t="shared" si="358"/>
        <v/>
      </c>
      <c r="J952" s="104" t="s">
        <v>895</v>
      </c>
      <c r="K952" s="116">
        <f t="shared" si="355"/>
        <v>92</v>
      </c>
      <c r="L952" s="111">
        <v>115</v>
      </c>
      <c r="M952" s="99" t="str">
        <f t="shared" si="357"/>
        <v/>
      </c>
      <c r="P952" s="50">
        <v>0.22</v>
      </c>
      <c r="Q952" s="54">
        <v>3.4722222222222224E-4</v>
      </c>
      <c r="R952" s="52">
        <v>10</v>
      </c>
    </row>
    <row r="953" spans="1:18" ht="24" customHeight="1">
      <c r="A953" s="57">
        <v>941</v>
      </c>
      <c r="B953" s="58"/>
      <c r="C953" s="217">
        <v>1328</v>
      </c>
      <c r="D953" s="153" t="s">
        <v>771</v>
      </c>
      <c r="E953" s="124"/>
      <c r="F953" s="157">
        <v>12</v>
      </c>
      <c r="G953" s="77" t="str">
        <f t="shared" si="356"/>
        <v/>
      </c>
      <c r="H953" s="102">
        <v>6</v>
      </c>
      <c r="I953" s="103" t="str">
        <f t="shared" si="358"/>
        <v/>
      </c>
      <c r="J953" s="104" t="s">
        <v>895</v>
      </c>
      <c r="K953" s="116">
        <f t="shared" si="355"/>
        <v>92</v>
      </c>
      <c r="L953" s="111">
        <v>115</v>
      </c>
      <c r="M953" s="99" t="str">
        <f t="shared" si="357"/>
        <v/>
      </c>
      <c r="P953" s="50">
        <v>0.22</v>
      </c>
      <c r="Q953" s="54">
        <v>3.4722222222222224E-4</v>
      </c>
      <c r="R953" s="52">
        <v>10</v>
      </c>
    </row>
    <row r="954" spans="1:18" ht="24" customHeight="1">
      <c r="A954" s="57">
        <v>942</v>
      </c>
      <c r="B954" s="58"/>
      <c r="C954" s="217">
        <v>1392</v>
      </c>
      <c r="D954" s="153" t="s">
        <v>266</v>
      </c>
      <c r="E954" s="124"/>
      <c r="F954" s="157">
        <v>12</v>
      </c>
      <c r="G954" s="77" t="str">
        <f t="shared" si="356"/>
        <v/>
      </c>
      <c r="H954" s="102">
        <v>6</v>
      </c>
      <c r="I954" s="103" t="str">
        <f t="shared" si="358"/>
        <v/>
      </c>
      <c r="J954" s="104" t="s">
        <v>895</v>
      </c>
      <c r="K954" s="116">
        <f t="shared" si="355"/>
        <v>92</v>
      </c>
      <c r="L954" s="111">
        <v>115</v>
      </c>
      <c r="M954" s="99" t="str">
        <f t="shared" si="357"/>
        <v/>
      </c>
      <c r="P954" s="50">
        <v>0.22</v>
      </c>
      <c r="Q954" s="54">
        <v>3.4722222222222224E-4</v>
      </c>
      <c r="R954" s="52">
        <v>10</v>
      </c>
    </row>
    <row r="955" spans="1:18" ht="24" customHeight="1">
      <c r="A955" s="57">
        <v>943</v>
      </c>
      <c r="B955" s="58"/>
      <c r="C955" s="217">
        <v>1329</v>
      </c>
      <c r="D955" s="153" t="s">
        <v>267</v>
      </c>
      <c r="E955" s="124"/>
      <c r="F955" s="157">
        <v>12</v>
      </c>
      <c r="G955" s="77" t="str">
        <f t="shared" si="356"/>
        <v/>
      </c>
      <c r="H955" s="102">
        <v>6</v>
      </c>
      <c r="I955" s="103" t="str">
        <f t="shared" si="358"/>
        <v/>
      </c>
      <c r="J955" s="104" t="s">
        <v>895</v>
      </c>
      <c r="K955" s="116">
        <f t="shared" si="355"/>
        <v>92</v>
      </c>
      <c r="L955" s="111">
        <v>115</v>
      </c>
      <c r="M955" s="99" t="str">
        <f t="shared" si="357"/>
        <v/>
      </c>
      <c r="P955" s="50">
        <v>0.22</v>
      </c>
      <c r="Q955" s="54">
        <v>3.4722222222222224E-4</v>
      </c>
      <c r="R955" s="52">
        <v>10</v>
      </c>
    </row>
    <row r="956" spans="1:18" ht="24" customHeight="1" thickBot="1">
      <c r="A956" s="57">
        <v>944</v>
      </c>
      <c r="B956" s="58"/>
      <c r="C956" s="217">
        <v>1330</v>
      </c>
      <c r="D956" s="153" t="s">
        <v>268</v>
      </c>
      <c r="E956" s="124"/>
      <c r="F956" s="157">
        <v>12</v>
      </c>
      <c r="G956" s="77" t="str">
        <f t="shared" si="356"/>
        <v/>
      </c>
      <c r="H956" s="102">
        <v>6</v>
      </c>
      <c r="I956" s="103" t="str">
        <f t="shared" si="358"/>
        <v/>
      </c>
      <c r="J956" s="104" t="s">
        <v>895</v>
      </c>
      <c r="K956" s="116">
        <f t="shared" si="355"/>
        <v>92</v>
      </c>
      <c r="L956" s="111">
        <v>115</v>
      </c>
      <c r="M956" s="99" t="str">
        <f t="shared" si="357"/>
        <v/>
      </c>
      <c r="P956" s="50">
        <v>0.22</v>
      </c>
      <c r="Q956" s="54">
        <v>3.4722222222222224E-4</v>
      </c>
      <c r="R956" s="52">
        <v>10</v>
      </c>
    </row>
    <row r="957" spans="1:18" ht="24" customHeight="1">
      <c r="A957" s="57">
        <v>945</v>
      </c>
      <c r="B957" s="229"/>
      <c r="C957" s="217">
        <v>1414</v>
      </c>
      <c r="D957" s="232" t="s">
        <v>269</v>
      </c>
      <c r="E957" s="124"/>
      <c r="F957" s="157">
        <v>6</v>
      </c>
      <c r="G957" s="77" t="str">
        <f t="shared" si="356"/>
        <v/>
      </c>
      <c r="H957" s="102">
        <v>15</v>
      </c>
      <c r="I957" s="103" t="str">
        <f t="shared" si="358"/>
        <v/>
      </c>
      <c r="J957" s="104" t="s">
        <v>895</v>
      </c>
      <c r="K957" s="116">
        <f t="shared" si="355"/>
        <v>64</v>
      </c>
      <c r="L957" s="111">
        <v>80</v>
      </c>
      <c r="M957" s="99" t="str">
        <f t="shared" si="357"/>
        <v/>
      </c>
      <c r="P957" s="50">
        <v>0.1</v>
      </c>
      <c r="Q957" s="54">
        <v>2.7777777777777778E-4</v>
      </c>
      <c r="R957" s="52">
        <v>11</v>
      </c>
    </row>
    <row r="958" spans="1:18" ht="24" customHeight="1">
      <c r="A958" s="57">
        <v>946</v>
      </c>
      <c r="B958" s="230"/>
      <c r="C958" s="217">
        <v>1705</v>
      </c>
      <c r="D958" s="126" t="s">
        <v>1067</v>
      </c>
      <c r="E958" s="124"/>
      <c r="F958" s="157">
        <v>6</v>
      </c>
      <c r="G958" s="77" t="str">
        <f t="shared" ref="G958" si="359">IF(E958="","",E958*F958)</f>
        <v/>
      </c>
      <c r="H958" s="102">
        <v>15</v>
      </c>
      <c r="I958" s="103" t="str">
        <f t="shared" ref="I958" si="360">IF(E958="","",E958/H958)</f>
        <v/>
      </c>
      <c r="J958" s="104" t="s">
        <v>895</v>
      </c>
      <c r="K958" s="116">
        <f t="shared" ref="K958" si="361">L958*(1+K$9)</f>
        <v>64</v>
      </c>
      <c r="L958" s="111">
        <v>80</v>
      </c>
      <c r="M958" s="99" t="str">
        <f t="shared" ref="M958" si="362">IF(E958="","",G958*K958)</f>
        <v/>
      </c>
      <c r="P958" s="50">
        <v>0.1</v>
      </c>
      <c r="Q958" s="54">
        <v>2.7777777777777778E-4</v>
      </c>
      <c r="R958" s="52">
        <v>11</v>
      </c>
    </row>
    <row r="959" spans="1:18" ht="24" customHeight="1">
      <c r="A959" s="57">
        <v>947</v>
      </c>
      <c r="B959" s="230"/>
      <c r="C959" s="217">
        <v>690</v>
      </c>
      <c r="D959" s="126" t="s">
        <v>772</v>
      </c>
      <c r="E959" s="124"/>
      <c r="F959" s="157">
        <v>6</v>
      </c>
      <c r="G959" s="77" t="str">
        <f t="shared" si="356"/>
        <v/>
      </c>
      <c r="H959" s="102">
        <v>15</v>
      </c>
      <c r="I959" s="103" t="str">
        <f t="shared" si="358"/>
        <v/>
      </c>
      <c r="J959" s="104" t="s">
        <v>895</v>
      </c>
      <c r="K959" s="116">
        <f t="shared" si="355"/>
        <v>64</v>
      </c>
      <c r="L959" s="111">
        <v>80</v>
      </c>
      <c r="M959" s="99" t="str">
        <f t="shared" si="357"/>
        <v/>
      </c>
      <c r="P959" s="50">
        <v>0.1</v>
      </c>
      <c r="Q959" s="54">
        <v>2.7777777777777778E-4</v>
      </c>
      <c r="R959" s="52">
        <v>11</v>
      </c>
    </row>
    <row r="960" spans="1:18" ht="24" customHeight="1">
      <c r="A960" s="57">
        <v>948</v>
      </c>
      <c r="B960" s="230"/>
      <c r="C960" s="217">
        <v>1937</v>
      </c>
      <c r="D960" s="126" t="s">
        <v>997</v>
      </c>
      <c r="E960" s="124"/>
      <c r="F960" s="157">
        <v>6</v>
      </c>
      <c r="G960" s="77" t="str">
        <f t="shared" si="356"/>
        <v/>
      </c>
      <c r="H960" s="102">
        <v>15</v>
      </c>
      <c r="I960" s="103" t="str">
        <f t="shared" si="358"/>
        <v/>
      </c>
      <c r="J960" s="104" t="s">
        <v>895</v>
      </c>
      <c r="K960" s="116">
        <f t="shared" si="355"/>
        <v>64</v>
      </c>
      <c r="L960" s="111">
        <v>80</v>
      </c>
      <c r="M960" s="99" t="str">
        <f t="shared" si="357"/>
        <v/>
      </c>
      <c r="P960" s="50">
        <v>0.1</v>
      </c>
      <c r="Q960" s="54">
        <v>2.7777777777777778E-4</v>
      </c>
      <c r="R960" s="52">
        <v>11</v>
      </c>
    </row>
    <row r="961" spans="1:18" ht="24" customHeight="1">
      <c r="A961" s="57">
        <v>949</v>
      </c>
      <c r="B961" s="230"/>
      <c r="C961" s="217">
        <v>1706</v>
      </c>
      <c r="D961" s="126" t="s">
        <v>1068</v>
      </c>
      <c r="E961" s="124"/>
      <c r="F961" s="157">
        <v>6</v>
      </c>
      <c r="G961" s="77" t="str">
        <f t="shared" ref="G961" si="363">IF(E961="","",E961*F961)</f>
        <v/>
      </c>
      <c r="H961" s="102">
        <v>15</v>
      </c>
      <c r="I961" s="103" t="str">
        <f t="shared" ref="I961" si="364">IF(E961="","",E961/H961)</f>
        <v/>
      </c>
      <c r="J961" s="104" t="s">
        <v>895</v>
      </c>
      <c r="K961" s="116">
        <f t="shared" ref="K961" si="365">L961*(1+K$9)</f>
        <v>64</v>
      </c>
      <c r="L961" s="111">
        <v>80</v>
      </c>
      <c r="M961" s="99" t="str">
        <f t="shared" ref="M961" si="366">IF(E961="","",G961*K961)</f>
        <v/>
      </c>
      <c r="P961" s="50">
        <v>0.1</v>
      </c>
      <c r="Q961" s="54">
        <v>2.7777777777777778E-4</v>
      </c>
      <c r="R961" s="52">
        <v>11</v>
      </c>
    </row>
    <row r="962" spans="1:18" ht="24" customHeight="1">
      <c r="A962" s="57">
        <v>950</v>
      </c>
      <c r="B962" s="230"/>
      <c r="C962" s="217">
        <v>691</v>
      </c>
      <c r="D962" s="126" t="s">
        <v>773</v>
      </c>
      <c r="E962" s="124"/>
      <c r="F962" s="157">
        <v>6</v>
      </c>
      <c r="G962" s="77" t="str">
        <f t="shared" si="356"/>
        <v/>
      </c>
      <c r="H962" s="102">
        <v>15</v>
      </c>
      <c r="I962" s="103" t="str">
        <f t="shared" si="358"/>
        <v/>
      </c>
      <c r="J962" s="104" t="s">
        <v>895</v>
      </c>
      <c r="K962" s="116">
        <f t="shared" si="355"/>
        <v>64</v>
      </c>
      <c r="L962" s="111">
        <v>80</v>
      </c>
      <c r="M962" s="99" t="str">
        <f t="shared" si="357"/>
        <v/>
      </c>
      <c r="P962" s="50">
        <v>0.1</v>
      </c>
      <c r="Q962" s="54">
        <v>2.7777777777777778E-4</v>
      </c>
      <c r="R962" s="52">
        <v>11</v>
      </c>
    </row>
    <row r="963" spans="1:18" ht="24" customHeight="1">
      <c r="A963" s="57">
        <v>951</v>
      </c>
      <c r="B963" s="230"/>
      <c r="C963" s="217">
        <v>1524</v>
      </c>
      <c r="D963" s="126" t="s">
        <v>951</v>
      </c>
      <c r="E963" s="124"/>
      <c r="F963" s="157">
        <v>6</v>
      </c>
      <c r="G963" s="77" t="str">
        <f t="shared" si="356"/>
        <v/>
      </c>
      <c r="H963" s="102">
        <v>15</v>
      </c>
      <c r="I963" s="103" t="str">
        <f t="shared" si="358"/>
        <v/>
      </c>
      <c r="J963" s="104" t="s">
        <v>895</v>
      </c>
      <c r="K963" s="116">
        <f t="shared" si="355"/>
        <v>64</v>
      </c>
      <c r="L963" s="111">
        <v>80</v>
      </c>
      <c r="M963" s="99" t="str">
        <f t="shared" si="357"/>
        <v/>
      </c>
      <c r="P963" s="50">
        <v>0.1</v>
      </c>
      <c r="Q963" s="54">
        <v>2.7777777777777778E-4</v>
      </c>
      <c r="R963" s="52">
        <v>11</v>
      </c>
    </row>
    <row r="964" spans="1:18" ht="24" customHeight="1">
      <c r="A964" s="57">
        <v>952</v>
      </c>
      <c r="B964" s="230"/>
      <c r="C964" s="217">
        <v>692</v>
      </c>
      <c r="D964" s="126" t="s">
        <v>952</v>
      </c>
      <c r="E964" s="124"/>
      <c r="F964" s="157">
        <v>6</v>
      </c>
      <c r="G964" s="77" t="str">
        <f t="shared" ref="G964" si="367">IF(E964="","",E964*F964)</f>
        <v/>
      </c>
      <c r="H964" s="102">
        <v>15</v>
      </c>
      <c r="I964" s="103" t="str">
        <f t="shared" ref="I964" si="368">IF(E964="","",E964/H964)</f>
        <v/>
      </c>
      <c r="J964" s="104" t="s">
        <v>895</v>
      </c>
      <c r="K964" s="116">
        <f t="shared" ref="K964" si="369">L964*(1+K$9)</f>
        <v>64</v>
      </c>
      <c r="L964" s="111">
        <v>80</v>
      </c>
      <c r="M964" s="99" t="str">
        <f t="shared" ref="M964" si="370">IF(E964="","",G964*K964)</f>
        <v/>
      </c>
      <c r="P964" s="50">
        <v>0.1</v>
      </c>
      <c r="Q964" s="54">
        <v>2.7777777777777778E-4</v>
      </c>
      <c r="R964" s="52">
        <v>11</v>
      </c>
    </row>
    <row r="965" spans="1:18" ht="24" customHeight="1">
      <c r="A965" s="57">
        <v>953</v>
      </c>
      <c r="B965" s="230"/>
      <c r="C965" s="217">
        <v>1707</v>
      </c>
      <c r="D965" s="126" t="s">
        <v>1069</v>
      </c>
      <c r="E965" s="124"/>
      <c r="F965" s="157">
        <v>6</v>
      </c>
      <c r="G965" s="77" t="str">
        <f t="shared" ref="G965" si="371">IF(E965="","",E965*F965)</f>
        <v/>
      </c>
      <c r="H965" s="102">
        <v>15</v>
      </c>
      <c r="I965" s="103" t="str">
        <f t="shared" ref="I965" si="372">IF(E965="","",E965/H965)</f>
        <v/>
      </c>
      <c r="J965" s="104" t="s">
        <v>895</v>
      </c>
      <c r="K965" s="116">
        <f t="shared" ref="K965" si="373">L965*(1+K$9)</f>
        <v>64</v>
      </c>
      <c r="L965" s="111">
        <v>80</v>
      </c>
      <c r="M965" s="99" t="str">
        <f t="shared" ref="M965" si="374">IF(E965="","",G965*K965)</f>
        <v/>
      </c>
      <c r="P965" s="50">
        <v>0.1</v>
      </c>
      <c r="Q965" s="54">
        <v>2.7777777777777778E-4</v>
      </c>
      <c r="R965" s="52">
        <v>11</v>
      </c>
    </row>
    <row r="966" spans="1:18" ht="24" customHeight="1">
      <c r="A966" s="57">
        <v>954</v>
      </c>
      <c r="B966" s="230"/>
      <c r="C966" s="217">
        <v>693</v>
      </c>
      <c r="D966" s="126" t="s">
        <v>774</v>
      </c>
      <c r="E966" s="124"/>
      <c r="F966" s="157">
        <v>6</v>
      </c>
      <c r="G966" s="77" t="str">
        <f t="shared" si="356"/>
        <v/>
      </c>
      <c r="H966" s="102">
        <v>15</v>
      </c>
      <c r="I966" s="103" t="str">
        <f t="shared" si="358"/>
        <v/>
      </c>
      <c r="J966" s="104" t="s">
        <v>895</v>
      </c>
      <c r="K966" s="116">
        <f t="shared" si="355"/>
        <v>64</v>
      </c>
      <c r="L966" s="111">
        <v>80</v>
      </c>
      <c r="M966" s="99" t="str">
        <f t="shared" si="357"/>
        <v/>
      </c>
      <c r="P966" s="50">
        <v>0.1</v>
      </c>
      <c r="Q966" s="54">
        <v>2.7777777777777778E-4</v>
      </c>
      <c r="R966" s="52">
        <v>11</v>
      </c>
    </row>
    <row r="967" spans="1:18" ht="24" customHeight="1">
      <c r="A967" s="57">
        <v>955</v>
      </c>
      <c r="B967" s="230"/>
      <c r="C967" s="217">
        <v>694</v>
      </c>
      <c r="D967" s="126" t="s">
        <v>775</v>
      </c>
      <c r="E967" s="124"/>
      <c r="F967" s="157">
        <v>6</v>
      </c>
      <c r="G967" s="77" t="str">
        <f t="shared" si="356"/>
        <v/>
      </c>
      <c r="H967" s="102">
        <v>15</v>
      </c>
      <c r="I967" s="103" t="str">
        <f t="shared" si="358"/>
        <v/>
      </c>
      <c r="J967" s="104" t="s">
        <v>895</v>
      </c>
      <c r="K967" s="116">
        <f t="shared" si="355"/>
        <v>64</v>
      </c>
      <c r="L967" s="111">
        <v>80</v>
      </c>
      <c r="M967" s="99" t="str">
        <f t="shared" si="357"/>
        <v/>
      </c>
      <c r="P967" s="50">
        <v>0.1</v>
      </c>
      <c r="Q967" s="54">
        <v>2.7777777777777778E-4</v>
      </c>
      <c r="R967" s="52">
        <v>11</v>
      </c>
    </row>
    <row r="968" spans="1:18" ht="24" customHeight="1">
      <c r="A968" s="57">
        <v>956</v>
      </c>
      <c r="B968" s="230"/>
      <c r="C968" s="217">
        <v>695</v>
      </c>
      <c r="D968" s="126" t="s">
        <v>776</v>
      </c>
      <c r="E968" s="124"/>
      <c r="F968" s="157">
        <v>6</v>
      </c>
      <c r="G968" s="77" t="str">
        <f t="shared" si="356"/>
        <v/>
      </c>
      <c r="H968" s="102">
        <v>15</v>
      </c>
      <c r="I968" s="103" t="str">
        <f t="shared" si="358"/>
        <v/>
      </c>
      <c r="J968" s="104" t="s">
        <v>895</v>
      </c>
      <c r="K968" s="116">
        <f t="shared" si="355"/>
        <v>64</v>
      </c>
      <c r="L968" s="111">
        <v>80</v>
      </c>
      <c r="M968" s="99" t="str">
        <f t="shared" si="357"/>
        <v/>
      </c>
      <c r="P968" s="50">
        <v>0.1</v>
      </c>
      <c r="Q968" s="54">
        <v>2.7777777777777778E-4</v>
      </c>
      <c r="R968" s="52">
        <v>11</v>
      </c>
    </row>
    <row r="969" spans="1:18" ht="24" customHeight="1">
      <c r="A969" s="57">
        <v>957</v>
      </c>
      <c r="B969" s="230"/>
      <c r="C969" s="217">
        <v>696</v>
      </c>
      <c r="D969" s="126" t="s">
        <v>777</v>
      </c>
      <c r="E969" s="124"/>
      <c r="F969" s="157">
        <v>6</v>
      </c>
      <c r="G969" s="77" t="str">
        <f t="shared" si="356"/>
        <v/>
      </c>
      <c r="H969" s="102">
        <v>15</v>
      </c>
      <c r="I969" s="103" t="str">
        <f t="shared" si="358"/>
        <v/>
      </c>
      <c r="J969" s="104" t="s">
        <v>895</v>
      </c>
      <c r="K969" s="116">
        <f t="shared" si="355"/>
        <v>64</v>
      </c>
      <c r="L969" s="111">
        <v>80</v>
      </c>
      <c r="M969" s="99" t="str">
        <f t="shared" si="357"/>
        <v/>
      </c>
      <c r="P969" s="50">
        <v>0.1</v>
      </c>
      <c r="Q969" s="54">
        <v>2.7777777777777778E-4</v>
      </c>
      <c r="R969" s="52">
        <v>11</v>
      </c>
    </row>
    <row r="970" spans="1:18" ht="24" customHeight="1">
      <c r="A970" s="57">
        <v>958</v>
      </c>
      <c r="B970" s="230"/>
      <c r="C970" s="217">
        <v>1525</v>
      </c>
      <c r="D970" s="126" t="s">
        <v>778</v>
      </c>
      <c r="E970" s="124"/>
      <c r="F970" s="157">
        <v>6</v>
      </c>
      <c r="G970" s="77" t="str">
        <f t="shared" si="356"/>
        <v/>
      </c>
      <c r="H970" s="102">
        <v>15</v>
      </c>
      <c r="I970" s="103" t="str">
        <f t="shared" si="358"/>
        <v/>
      </c>
      <c r="J970" s="104" t="s">
        <v>895</v>
      </c>
      <c r="K970" s="116">
        <f t="shared" si="355"/>
        <v>64</v>
      </c>
      <c r="L970" s="111">
        <v>80</v>
      </c>
      <c r="M970" s="99" t="str">
        <f t="shared" si="357"/>
        <v/>
      </c>
      <c r="P970" s="50">
        <v>0.1</v>
      </c>
      <c r="Q970" s="54">
        <v>2.7777777777777778E-4</v>
      </c>
      <c r="R970" s="52">
        <v>11</v>
      </c>
    </row>
    <row r="971" spans="1:18" ht="24" customHeight="1">
      <c r="A971" s="57">
        <v>959</v>
      </c>
      <c r="B971" s="230"/>
      <c r="C971" s="217">
        <v>697</v>
      </c>
      <c r="D971" s="126" t="s">
        <v>779</v>
      </c>
      <c r="E971" s="124"/>
      <c r="F971" s="157">
        <v>6</v>
      </c>
      <c r="G971" s="77" t="str">
        <f t="shared" si="356"/>
        <v/>
      </c>
      <c r="H971" s="102">
        <v>15</v>
      </c>
      <c r="I971" s="103" t="str">
        <f t="shared" si="358"/>
        <v/>
      </c>
      <c r="J971" s="104" t="s">
        <v>895</v>
      </c>
      <c r="K971" s="116">
        <f t="shared" si="355"/>
        <v>64</v>
      </c>
      <c r="L971" s="111">
        <v>80</v>
      </c>
      <c r="M971" s="99" t="str">
        <f t="shared" si="357"/>
        <v/>
      </c>
      <c r="P971" s="50">
        <v>0.1</v>
      </c>
      <c r="Q971" s="54">
        <v>2.7777777777777778E-4</v>
      </c>
      <c r="R971" s="52">
        <v>11</v>
      </c>
    </row>
    <row r="972" spans="1:18" ht="24" customHeight="1">
      <c r="A972" s="57">
        <v>960</v>
      </c>
      <c r="B972" s="230"/>
      <c r="C972" s="217">
        <v>1404</v>
      </c>
      <c r="D972" s="126" t="s">
        <v>780</v>
      </c>
      <c r="E972" s="124"/>
      <c r="F972" s="157">
        <v>6</v>
      </c>
      <c r="G972" s="77" t="str">
        <f t="shared" si="356"/>
        <v/>
      </c>
      <c r="H972" s="102">
        <v>15</v>
      </c>
      <c r="I972" s="103" t="str">
        <f t="shared" si="358"/>
        <v/>
      </c>
      <c r="J972" s="104" t="s">
        <v>895</v>
      </c>
      <c r="K972" s="116">
        <f t="shared" si="355"/>
        <v>64</v>
      </c>
      <c r="L972" s="111">
        <v>80</v>
      </c>
      <c r="M972" s="99" t="str">
        <f t="shared" si="357"/>
        <v/>
      </c>
      <c r="P972" s="50">
        <v>0.1</v>
      </c>
      <c r="Q972" s="54">
        <v>2.7777777777777778E-4</v>
      </c>
      <c r="R972" s="52">
        <v>11</v>
      </c>
    </row>
    <row r="973" spans="1:18" ht="24" customHeight="1">
      <c r="A973" s="57">
        <v>961</v>
      </c>
      <c r="B973" s="230"/>
      <c r="C973" s="217">
        <v>1511</v>
      </c>
      <c r="D973" s="126" t="s">
        <v>781</v>
      </c>
      <c r="E973" s="124"/>
      <c r="F973" s="157">
        <v>6</v>
      </c>
      <c r="G973" s="77" t="str">
        <f t="shared" si="356"/>
        <v/>
      </c>
      <c r="H973" s="102">
        <v>15</v>
      </c>
      <c r="I973" s="103" t="str">
        <f t="shared" si="358"/>
        <v/>
      </c>
      <c r="J973" s="104" t="s">
        <v>895</v>
      </c>
      <c r="K973" s="116">
        <f t="shared" si="355"/>
        <v>64</v>
      </c>
      <c r="L973" s="111">
        <v>80</v>
      </c>
      <c r="M973" s="99" t="str">
        <f t="shared" si="357"/>
        <v/>
      </c>
      <c r="P973" s="50">
        <v>0.1</v>
      </c>
      <c r="Q973" s="54">
        <v>2.7777777777777778E-4</v>
      </c>
      <c r="R973" s="52">
        <v>11</v>
      </c>
    </row>
    <row r="974" spans="1:18" ht="24" customHeight="1" thickBot="1">
      <c r="A974" s="57">
        <v>962</v>
      </c>
      <c r="B974" s="231"/>
      <c r="C974" s="217">
        <v>1006</v>
      </c>
      <c r="D974" s="126" t="s">
        <v>270</v>
      </c>
      <c r="E974" s="124"/>
      <c r="F974" s="157">
        <v>6</v>
      </c>
      <c r="G974" s="77" t="str">
        <f t="shared" si="356"/>
        <v/>
      </c>
      <c r="H974" s="102">
        <v>15</v>
      </c>
      <c r="I974" s="103" t="str">
        <f t="shared" si="358"/>
        <v/>
      </c>
      <c r="J974" s="104" t="s">
        <v>895</v>
      </c>
      <c r="K974" s="116">
        <f t="shared" si="355"/>
        <v>64</v>
      </c>
      <c r="L974" s="111">
        <v>80</v>
      </c>
      <c r="M974" s="99" t="str">
        <f t="shared" si="357"/>
        <v/>
      </c>
      <c r="P974" s="50">
        <v>0.1</v>
      </c>
      <c r="Q974" s="54">
        <v>2.7777777777777778E-4</v>
      </c>
      <c r="R974" s="52">
        <v>11</v>
      </c>
    </row>
    <row r="975" spans="1:18" ht="24" customHeight="1">
      <c r="A975" s="57">
        <v>963</v>
      </c>
      <c r="B975" s="58"/>
      <c r="C975" s="217">
        <v>1415</v>
      </c>
      <c r="D975" s="233" t="s">
        <v>271</v>
      </c>
      <c r="E975" s="124"/>
      <c r="F975" s="157">
        <v>2</v>
      </c>
      <c r="G975" s="77" t="str">
        <f t="shared" si="356"/>
        <v/>
      </c>
      <c r="H975" s="102">
        <v>8</v>
      </c>
      <c r="I975" s="103" t="str">
        <f t="shared" si="358"/>
        <v/>
      </c>
      <c r="J975" s="104" t="s">
        <v>895</v>
      </c>
      <c r="K975" s="116">
        <f t="shared" si="355"/>
        <v>224</v>
      </c>
      <c r="L975" s="111">
        <v>280</v>
      </c>
      <c r="M975" s="99" t="str">
        <f t="shared" si="357"/>
        <v/>
      </c>
      <c r="P975" s="50">
        <v>0.8</v>
      </c>
      <c r="Q975" s="54">
        <v>1.1000000000000001E-3</v>
      </c>
      <c r="R975" s="52">
        <v>11</v>
      </c>
    </row>
    <row r="976" spans="1:18" ht="24" customHeight="1">
      <c r="A976" s="57">
        <v>964</v>
      </c>
      <c r="B976" s="58"/>
      <c r="C976" s="217">
        <v>1708</v>
      </c>
      <c r="D976" s="129" t="s">
        <v>1070</v>
      </c>
      <c r="E976" s="124"/>
      <c r="F976" s="157">
        <v>2</v>
      </c>
      <c r="G976" s="77" t="str">
        <f t="shared" ref="G976" si="375">IF(E976="","",E976*F976)</f>
        <v/>
      </c>
      <c r="H976" s="102">
        <v>8</v>
      </c>
      <c r="I976" s="103" t="str">
        <f t="shared" ref="I976" si="376">IF(E976="","",E976/H976)</f>
        <v/>
      </c>
      <c r="J976" s="104" t="s">
        <v>895</v>
      </c>
      <c r="K976" s="116">
        <f t="shared" ref="K976" si="377">L976*(1+K$9)</f>
        <v>224</v>
      </c>
      <c r="L976" s="111">
        <v>280</v>
      </c>
      <c r="M976" s="99" t="str">
        <f t="shared" ref="M976" si="378">IF(E976="","",G976*K976)</f>
        <v/>
      </c>
      <c r="P976" s="50">
        <v>0.8</v>
      </c>
      <c r="Q976" s="54">
        <v>1.1000000000000001E-3</v>
      </c>
      <c r="R976" s="52">
        <v>11</v>
      </c>
    </row>
    <row r="977" spans="1:18" ht="24" customHeight="1">
      <c r="A977" s="57">
        <v>965</v>
      </c>
      <c r="B977" s="58"/>
      <c r="C977" s="217">
        <v>698</v>
      </c>
      <c r="D977" s="129" t="s">
        <v>782</v>
      </c>
      <c r="E977" s="124"/>
      <c r="F977" s="157">
        <v>2</v>
      </c>
      <c r="G977" s="77" t="str">
        <f t="shared" si="356"/>
        <v/>
      </c>
      <c r="H977" s="102">
        <v>8</v>
      </c>
      <c r="I977" s="103" t="str">
        <f t="shared" si="358"/>
        <v/>
      </c>
      <c r="J977" s="104" t="s">
        <v>895</v>
      </c>
      <c r="K977" s="116">
        <f t="shared" si="355"/>
        <v>224</v>
      </c>
      <c r="L977" s="111">
        <v>280</v>
      </c>
      <c r="M977" s="99" t="str">
        <f t="shared" si="357"/>
        <v/>
      </c>
      <c r="P977" s="50">
        <v>0.8</v>
      </c>
      <c r="Q977" s="54">
        <v>1.1000000000000001E-3</v>
      </c>
      <c r="R977" s="52">
        <v>11</v>
      </c>
    </row>
    <row r="978" spans="1:18" ht="24" customHeight="1">
      <c r="A978" s="57">
        <v>966</v>
      </c>
      <c r="B978" s="58"/>
      <c r="C978" s="217">
        <v>1709</v>
      </c>
      <c r="D978" s="129" t="s">
        <v>1071</v>
      </c>
      <c r="E978" s="124"/>
      <c r="F978" s="157">
        <v>2</v>
      </c>
      <c r="G978" s="77" t="str">
        <f t="shared" ref="G978:G979" si="379">IF(E978="","",E978*F978)</f>
        <v/>
      </c>
      <c r="H978" s="102">
        <v>8</v>
      </c>
      <c r="I978" s="103" t="str">
        <f t="shared" ref="I978:I979" si="380">IF(E978="","",E978/H978)</f>
        <v/>
      </c>
      <c r="J978" s="104" t="s">
        <v>895</v>
      </c>
      <c r="K978" s="116">
        <f t="shared" ref="K978:K979" si="381">L978*(1+K$9)</f>
        <v>224</v>
      </c>
      <c r="L978" s="111">
        <v>280</v>
      </c>
      <c r="M978" s="99" t="str">
        <f t="shared" ref="M978:M979" si="382">IF(E978="","",G978*K978)</f>
        <v/>
      </c>
      <c r="P978" s="50">
        <v>0.8</v>
      </c>
      <c r="Q978" s="54">
        <v>1.1000000000000001E-3</v>
      </c>
      <c r="R978" s="52">
        <v>11</v>
      </c>
    </row>
    <row r="979" spans="1:18" ht="24" customHeight="1">
      <c r="A979" s="57">
        <v>967</v>
      </c>
      <c r="B979" s="58"/>
      <c r="C979" s="217">
        <v>1710</v>
      </c>
      <c r="D979" s="129" t="s">
        <v>1072</v>
      </c>
      <c r="E979" s="124"/>
      <c r="F979" s="157">
        <v>2</v>
      </c>
      <c r="G979" s="77" t="str">
        <f t="shared" si="379"/>
        <v/>
      </c>
      <c r="H979" s="102">
        <v>8</v>
      </c>
      <c r="I979" s="103" t="str">
        <f t="shared" si="380"/>
        <v/>
      </c>
      <c r="J979" s="104" t="s">
        <v>895</v>
      </c>
      <c r="K979" s="116">
        <f t="shared" si="381"/>
        <v>224</v>
      </c>
      <c r="L979" s="111">
        <v>280</v>
      </c>
      <c r="M979" s="99" t="str">
        <f t="shared" si="382"/>
        <v/>
      </c>
      <c r="P979" s="50">
        <v>0.8</v>
      </c>
      <c r="Q979" s="54">
        <v>1.1000000000000001E-3</v>
      </c>
      <c r="R979" s="52">
        <v>11</v>
      </c>
    </row>
    <row r="980" spans="1:18" ht="24" customHeight="1">
      <c r="A980" s="57">
        <v>968</v>
      </c>
      <c r="B980" s="58"/>
      <c r="C980" s="217">
        <v>699</v>
      </c>
      <c r="D980" s="129" t="s">
        <v>783</v>
      </c>
      <c r="E980" s="124"/>
      <c r="F980" s="157">
        <v>2</v>
      </c>
      <c r="G980" s="77" t="str">
        <f t="shared" si="356"/>
        <v/>
      </c>
      <c r="H980" s="102">
        <v>8</v>
      </c>
      <c r="I980" s="103" t="str">
        <f t="shared" si="358"/>
        <v/>
      </c>
      <c r="J980" s="104" t="s">
        <v>895</v>
      </c>
      <c r="K980" s="116">
        <f t="shared" si="355"/>
        <v>224</v>
      </c>
      <c r="L980" s="111">
        <v>280</v>
      </c>
      <c r="M980" s="99" t="str">
        <f t="shared" si="357"/>
        <v/>
      </c>
      <c r="P980" s="50">
        <v>0.8</v>
      </c>
      <c r="Q980" s="54">
        <v>1.1000000000000001E-3</v>
      </c>
      <c r="R980" s="52">
        <v>11</v>
      </c>
    </row>
    <row r="981" spans="1:18" ht="24" customHeight="1">
      <c r="A981" s="57">
        <v>969</v>
      </c>
      <c r="B981" s="58"/>
      <c r="C981" s="217">
        <v>700</v>
      </c>
      <c r="D981" s="129" t="s">
        <v>784</v>
      </c>
      <c r="E981" s="124"/>
      <c r="F981" s="157">
        <v>2</v>
      </c>
      <c r="G981" s="77" t="str">
        <f t="shared" si="356"/>
        <v/>
      </c>
      <c r="H981" s="102">
        <v>8</v>
      </c>
      <c r="I981" s="103" t="str">
        <f t="shared" si="358"/>
        <v/>
      </c>
      <c r="J981" s="104" t="s">
        <v>895</v>
      </c>
      <c r="K981" s="116">
        <f t="shared" si="355"/>
        <v>224</v>
      </c>
      <c r="L981" s="111">
        <v>280</v>
      </c>
      <c r="M981" s="99" t="str">
        <f t="shared" si="357"/>
        <v/>
      </c>
      <c r="P981" s="50">
        <v>0.8</v>
      </c>
      <c r="Q981" s="54">
        <v>1.1000000000000001E-3</v>
      </c>
      <c r="R981" s="52">
        <v>11</v>
      </c>
    </row>
    <row r="982" spans="1:18" ht="24" customHeight="1">
      <c r="A982" s="57">
        <v>970</v>
      </c>
      <c r="B982" s="58"/>
      <c r="C982" s="217">
        <v>701</v>
      </c>
      <c r="D982" s="129" t="s">
        <v>953</v>
      </c>
      <c r="E982" s="124"/>
      <c r="F982" s="157">
        <v>2</v>
      </c>
      <c r="G982" s="77" t="str">
        <f t="shared" ref="G982" si="383">IF(E982="","",E982*F982)</f>
        <v/>
      </c>
      <c r="H982" s="102">
        <v>8</v>
      </c>
      <c r="I982" s="103" t="str">
        <f t="shared" ref="I982" si="384">IF(E982="","",E982/H982)</f>
        <v/>
      </c>
      <c r="J982" s="104" t="s">
        <v>895</v>
      </c>
      <c r="K982" s="116">
        <f t="shared" ref="K982" si="385">L982*(1+K$9)</f>
        <v>224</v>
      </c>
      <c r="L982" s="111">
        <v>280</v>
      </c>
      <c r="M982" s="99" t="str">
        <f t="shared" ref="M982" si="386">IF(E982="","",G982*K982)</f>
        <v/>
      </c>
      <c r="P982" s="50">
        <v>0.8</v>
      </c>
      <c r="Q982" s="54">
        <v>1.1000000000000001E-3</v>
      </c>
      <c r="R982" s="52">
        <v>11</v>
      </c>
    </row>
    <row r="983" spans="1:18" ht="24" customHeight="1">
      <c r="A983" s="57">
        <v>971</v>
      </c>
      <c r="B983" s="58"/>
      <c r="C983" s="217">
        <v>1711</v>
      </c>
      <c r="D983" s="129" t="s">
        <v>1073</v>
      </c>
      <c r="E983" s="124"/>
      <c r="F983" s="157">
        <v>2</v>
      </c>
      <c r="G983" s="77" t="str">
        <f t="shared" ref="G983" si="387">IF(E983="","",E983*F983)</f>
        <v/>
      </c>
      <c r="H983" s="102">
        <v>8</v>
      </c>
      <c r="I983" s="103" t="str">
        <f t="shared" ref="I983" si="388">IF(E983="","",E983/H983)</f>
        <v/>
      </c>
      <c r="J983" s="104" t="s">
        <v>895</v>
      </c>
      <c r="K983" s="116">
        <f t="shared" ref="K983" si="389">L983*(1+K$9)</f>
        <v>224</v>
      </c>
      <c r="L983" s="111">
        <v>280</v>
      </c>
      <c r="M983" s="99" t="str">
        <f t="shared" ref="M983" si="390">IF(E983="","",G983*K983)</f>
        <v/>
      </c>
      <c r="P983" s="50">
        <v>0.8</v>
      </c>
      <c r="Q983" s="54">
        <v>1.1000000000000001E-3</v>
      </c>
      <c r="R983" s="52">
        <v>11</v>
      </c>
    </row>
    <row r="984" spans="1:18" ht="24" customHeight="1">
      <c r="A984" s="57">
        <v>972</v>
      </c>
      <c r="B984" s="58"/>
      <c r="C984" s="217">
        <v>1520</v>
      </c>
      <c r="D984" s="129" t="s">
        <v>785</v>
      </c>
      <c r="E984" s="124"/>
      <c r="F984" s="157">
        <v>2</v>
      </c>
      <c r="G984" s="77" t="str">
        <f t="shared" si="356"/>
        <v/>
      </c>
      <c r="H984" s="102">
        <v>8</v>
      </c>
      <c r="I984" s="103" t="str">
        <f t="shared" si="358"/>
        <v/>
      </c>
      <c r="J984" s="104" t="s">
        <v>895</v>
      </c>
      <c r="K984" s="116">
        <f t="shared" si="355"/>
        <v>224</v>
      </c>
      <c r="L984" s="111">
        <v>280</v>
      </c>
      <c r="M984" s="99" t="str">
        <f t="shared" si="357"/>
        <v/>
      </c>
      <c r="P984" s="50">
        <v>0.8</v>
      </c>
      <c r="Q984" s="54">
        <v>1.1000000000000001E-3</v>
      </c>
      <c r="R984" s="52">
        <v>11</v>
      </c>
    </row>
    <row r="985" spans="1:18" ht="24" customHeight="1">
      <c r="A985" s="57">
        <v>973</v>
      </c>
      <c r="B985" s="58"/>
      <c r="C985" s="217">
        <v>1521</v>
      </c>
      <c r="D985" s="129" t="s">
        <v>786</v>
      </c>
      <c r="E985" s="124"/>
      <c r="F985" s="157">
        <v>2</v>
      </c>
      <c r="G985" s="77" t="str">
        <f t="shared" si="356"/>
        <v/>
      </c>
      <c r="H985" s="102">
        <v>8</v>
      </c>
      <c r="I985" s="103" t="str">
        <f t="shared" si="358"/>
        <v/>
      </c>
      <c r="J985" s="104" t="s">
        <v>895</v>
      </c>
      <c r="K985" s="116">
        <f t="shared" si="355"/>
        <v>224</v>
      </c>
      <c r="L985" s="111">
        <v>280</v>
      </c>
      <c r="M985" s="99" t="str">
        <f t="shared" si="357"/>
        <v/>
      </c>
      <c r="P985" s="50">
        <v>0.8</v>
      </c>
      <c r="Q985" s="54">
        <v>1.1000000000000001E-3</v>
      </c>
      <c r="R985" s="52">
        <v>11</v>
      </c>
    </row>
    <row r="986" spans="1:18" ht="24" customHeight="1">
      <c r="A986" s="57">
        <v>974</v>
      </c>
      <c r="B986" s="58"/>
      <c r="C986" s="217">
        <v>702</v>
      </c>
      <c r="D986" s="129" t="s">
        <v>787</v>
      </c>
      <c r="E986" s="124"/>
      <c r="F986" s="157">
        <v>2</v>
      </c>
      <c r="G986" s="77" t="str">
        <f t="shared" si="356"/>
        <v/>
      </c>
      <c r="H986" s="102">
        <v>8</v>
      </c>
      <c r="I986" s="103" t="str">
        <f t="shared" si="358"/>
        <v/>
      </c>
      <c r="J986" s="104" t="s">
        <v>895</v>
      </c>
      <c r="K986" s="116">
        <f t="shared" si="355"/>
        <v>224</v>
      </c>
      <c r="L986" s="111">
        <v>280</v>
      </c>
      <c r="M986" s="99" t="str">
        <f t="shared" si="357"/>
        <v/>
      </c>
      <c r="P986" s="50">
        <v>0.8</v>
      </c>
      <c r="Q986" s="54">
        <v>1.1000000000000001E-3</v>
      </c>
      <c r="R986" s="52">
        <v>11</v>
      </c>
    </row>
    <row r="987" spans="1:18" ht="24" customHeight="1">
      <c r="A987" s="57">
        <v>975</v>
      </c>
      <c r="B987" s="58"/>
      <c r="C987" s="217">
        <v>703</v>
      </c>
      <c r="D987" s="129" t="s">
        <v>788</v>
      </c>
      <c r="E987" s="124"/>
      <c r="F987" s="157">
        <v>2</v>
      </c>
      <c r="G987" s="77" t="str">
        <f t="shared" si="356"/>
        <v/>
      </c>
      <c r="H987" s="102">
        <v>8</v>
      </c>
      <c r="I987" s="103" t="str">
        <f t="shared" si="358"/>
        <v/>
      </c>
      <c r="J987" s="104" t="s">
        <v>895</v>
      </c>
      <c r="K987" s="116">
        <f t="shared" si="355"/>
        <v>224</v>
      </c>
      <c r="L987" s="111">
        <v>280</v>
      </c>
      <c r="M987" s="99" t="str">
        <f t="shared" si="357"/>
        <v/>
      </c>
      <c r="P987" s="50">
        <v>0.8</v>
      </c>
      <c r="Q987" s="54">
        <v>1.1000000000000001E-3</v>
      </c>
      <c r="R987" s="52">
        <v>11</v>
      </c>
    </row>
    <row r="988" spans="1:18" ht="24" customHeight="1">
      <c r="A988" s="57">
        <v>976</v>
      </c>
      <c r="B988" s="58"/>
      <c r="C988" s="217">
        <v>704</v>
      </c>
      <c r="D988" s="129" t="s">
        <v>789</v>
      </c>
      <c r="E988" s="124"/>
      <c r="F988" s="157">
        <v>2</v>
      </c>
      <c r="G988" s="77" t="str">
        <f t="shared" si="356"/>
        <v/>
      </c>
      <c r="H988" s="102">
        <v>8</v>
      </c>
      <c r="I988" s="103" t="str">
        <f t="shared" si="358"/>
        <v/>
      </c>
      <c r="J988" s="104" t="s">
        <v>895</v>
      </c>
      <c r="K988" s="116">
        <f t="shared" si="355"/>
        <v>224</v>
      </c>
      <c r="L988" s="111">
        <v>280</v>
      </c>
      <c r="M988" s="99" t="str">
        <f t="shared" si="357"/>
        <v/>
      </c>
      <c r="P988" s="50">
        <v>0.8</v>
      </c>
      <c r="Q988" s="54">
        <v>1.1000000000000001E-3</v>
      </c>
      <c r="R988" s="52">
        <v>11</v>
      </c>
    </row>
    <row r="989" spans="1:18" ht="24" customHeight="1">
      <c r="A989" s="57">
        <v>977</v>
      </c>
      <c r="B989" s="58"/>
      <c r="C989" s="217">
        <v>705</v>
      </c>
      <c r="D989" s="129" t="s">
        <v>790</v>
      </c>
      <c r="E989" s="124"/>
      <c r="F989" s="157">
        <v>2</v>
      </c>
      <c r="G989" s="77" t="str">
        <f t="shared" si="356"/>
        <v/>
      </c>
      <c r="H989" s="102">
        <v>8</v>
      </c>
      <c r="I989" s="103" t="str">
        <f t="shared" si="358"/>
        <v/>
      </c>
      <c r="J989" s="104" t="s">
        <v>895</v>
      </c>
      <c r="K989" s="116">
        <f t="shared" ref="K989:K1066" si="391">L989*(1+K$9)</f>
        <v>224</v>
      </c>
      <c r="L989" s="111">
        <v>280</v>
      </c>
      <c r="M989" s="99" t="str">
        <f t="shared" si="357"/>
        <v/>
      </c>
      <c r="P989" s="50">
        <v>0.8</v>
      </c>
      <c r="Q989" s="54">
        <v>1.1000000000000001E-3</v>
      </c>
      <c r="R989" s="52">
        <v>11</v>
      </c>
    </row>
    <row r="990" spans="1:18" ht="24" customHeight="1">
      <c r="A990" s="57">
        <v>978</v>
      </c>
      <c r="B990" s="58"/>
      <c r="C990" s="217">
        <v>706</v>
      </c>
      <c r="D990" s="129" t="s">
        <v>791</v>
      </c>
      <c r="E990" s="124"/>
      <c r="F990" s="157">
        <v>2</v>
      </c>
      <c r="G990" s="77" t="str">
        <f t="shared" ref="G990:G1067" si="392">IF(E990="","",E990*F990)</f>
        <v/>
      </c>
      <c r="H990" s="102">
        <v>8</v>
      </c>
      <c r="I990" s="103" t="str">
        <f t="shared" si="358"/>
        <v/>
      </c>
      <c r="J990" s="104" t="s">
        <v>895</v>
      </c>
      <c r="K990" s="116">
        <f t="shared" si="391"/>
        <v>224</v>
      </c>
      <c r="L990" s="111">
        <v>280</v>
      </c>
      <c r="M990" s="99" t="str">
        <f t="shared" si="357"/>
        <v/>
      </c>
      <c r="P990" s="50">
        <v>0.8</v>
      </c>
      <c r="Q990" s="54">
        <v>1.1000000000000001E-3</v>
      </c>
      <c r="R990" s="52">
        <v>11</v>
      </c>
    </row>
    <row r="991" spans="1:18" ht="24" customHeight="1">
      <c r="A991" s="57">
        <v>979</v>
      </c>
      <c r="B991" s="58"/>
      <c r="C991" s="217">
        <v>707</v>
      </c>
      <c r="D991" s="129" t="s">
        <v>792</v>
      </c>
      <c r="E991" s="124"/>
      <c r="F991" s="157">
        <v>2</v>
      </c>
      <c r="G991" s="77" t="str">
        <f t="shared" si="392"/>
        <v/>
      </c>
      <c r="H991" s="102">
        <v>8</v>
      </c>
      <c r="I991" s="103" t="str">
        <f t="shared" si="358"/>
        <v/>
      </c>
      <c r="J991" s="104" t="s">
        <v>895</v>
      </c>
      <c r="K991" s="116">
        <f t="shared" si="391"/>
        <v>224</v>
      </c>
      <c r="L991" s="111">
        <v>280</v>
      </c>
      <c r="M991" s="99" t="str">
        <f t="shared" si="357"/>
        <v/>
      </c>
      <c r="P991" s="50">
        <v>0.8</v>
      </c>
      <c r="Q991" s="54">
        <v>1.1000000000000001E-3</v>
      </c>
      <c r="R991" s="52">
        <v>11</v>
      </c>
    </row>
    <row r="992" spans="1:18" ht="24" customHeight="1" thickBot="1">
      <c r="A992" s="57">
        <v>980</v>
      </c>
      <c r="B992" s="58"/>
      <c r="C992" s="217">
        <v>1010</v>
      </c>
      <c r="D992" s="129" t="s">
        <v>272</v>
      </c>
      <c r="E992" s="124"/>
      <c r="F992" s="157">
        <v>2</v>
      </c>
      <c r="G992" s="77" t="str">
        <f t="shared" si="392"/>
        <v/>
      </c>
      <c r="H992" s="102">
        <v>8</v>
      </c>
      <c r="I992" s="103" t="str">
        <f t="shared" si="358"/>
        <v/>
      </c>
      <c r="J992" s="104" t="s">
        <v>895</v>
      </c>
      <c r="K992" s="116">
        <f t="shared" si="391"/>
        <v>224</v>
      </c>
      <c r="L992" s="111">
        <v>280</v>
      </c>
      <c r="M992" s="99" t="str">
        <f t="shared" ref="M992:M1067" si="393">IF(E992="","",G992*K992)</f>
        <v/>
      </c>
      <c r="P992" s="50">
        <v>0.8</v>
      </c>
      <c r="Q992" s="54">
        <v>1.1000000000000001E-3</v>
      </c>
      <c r="R992" s="52">
        <v>11</v>
      </c>
    </row>
    <row r="993" spans="1:18" ht="24" customHeight="1">
      <c r="A993" s="57">
        <v>981</v>
      </c>
      <c r="B993" s="229"/>
      <c r="C993" s="217">
        <v>1416</v>
      </c>
      <c r="D993" s="233" t="s">
        <v>273</v>
      </c>
      <c r="E993" s="124"/>
      <c r="F993" s="157">
        <v>1</v>
      </c>
      <c r="G993" s="77" t="str">
        <f t="shared" si="392"/>
        <v/>
      </c>
      <c r="H993" s="102">
        <v>4</v>
      </c>
      <c r="I993" s="103" t="str">
        <f t="shared" si="358"/>
        <v/>
      </c>
      <c r="J993" s="104" t="s">
        <v>895</v>
      </c>
      <c r="K993" s="116">
        <f t="shared" si="391"/>
        <v>792</v>
      </c>
      <c r="L993" s="111">
        <v>990</v>
      </c>
      <c r="M993" s="99" t="str">
        <f t="shared" si="393"/>
        <v/>
      </c>
      <c r="P993" s="50">
        <v>3</v>
      </c>
      <c r="Q993" s="54">
        <v>6.2500000000000003E-3</v>
      </c>
      <c r="R993" s="52">
        <v>11</v>
      </c>
    </row>
    <row r="994" spans="1:18" ht="24" customHeight="1">
      <c r="A994" s="57">
        <v>982</v>
      </c>
      <c r="B994" s="230"/>
      <c r="C994" s="217">
        <v>708</v>
      </c>
      <c r="D994" s="126" t="s">
        <v>793</v>
      </c>
      <c r="E994" s="124"/>
      <c r="F994" s="157">
        <v>1</v>
      </c>
      <c r="G994" s="77" t="str">
        <f t="shared" si="392"/>
        <v/>
      </c>
      <c r="H994" s="102">
        <v>4</v>
      </c>
      <c r="I994" s="103" t="str">
        <f t="shared" si="358"/>
        <v/>
      </c>
      <c r="J994" s="104" t="s">
        <v>895</v>
      </c>
      <c r="K994" s="116">
        <f t="shared" si="391"/>
        <v>792</v>
      </c>
      <c r="L994" s="111">
        <v>990</v>
      </c>
      <c r="M994" s="99" t="str">
        <f t="shared" si="393"/>
        <v/>
      </c>
      <c r="P994" s="50">
        <v>3</v>
      </c>
      <c r="Q994" s="54">
        <v>6.2500000000000003E-3</v>
      </c>
      <c r="R994" s="52">
        <v>11</v>
      </c>
    </row>
    <row r="995" spans="1:18" ht="24" customHeight="1">
      <c r="A995" s="57">
        <v>983</v>
      </c>
      <c r="B995" s="230"/>
      <c r="C995" s="217">
        <v>220</v>
      </c>
      <c r="D995" s="126" t="s">
        <v>1074</v>
      </c>
      <c r="E995" s="124"/>
      <c r="F995" s="157">
        <v>1</v>
      </c>
      <c r="G995" s="77" t="str">
        <f t="shared" ref="G995:G997" si="394">IF(E995="","",E995*F995)</f>
        <v/>
      </c>
      <c r="H995" s="102">
        <v>4</v>
      </c>
      <c r="I995" s="103" t="str">
        <f t="shared" ref="I995:I997" si="395">IF(E995="","",E995/H995)</f>
        <v/>
      </c>
      <c r="J995" s="104" t="s">
        <v>895</v>
      </c>
      <c r="K995" s="116">
        <f t="shared" ref="K995:K997" si="396">L995*(1+K$9)</f>
        <v>792</v>
      </c>
      <c r="L995" s="111">
        <v>990</v>
      </c>
      <c r="M995" s="99" t="str">
        <f t="shared" ref="M995:M997" si="397">IF(E995="","",G995*K995)</f>
        <v/>
      </c>
      <c r="P995" s="50">
        <v>3</v>
      </c>
      <c r="Q995" s="54">
        <v>6.2500000000000003E-3</v>
      </c>
      <c r="R995" s="52">
        <v>11</v>
      </c>
    </row>
    <row r="996" spans="1:18" ht="24" customHeight="1">
      <c r="A996" s="57">
        <v>984</v>
      </c>
      <c r="B996" s="230"/>
      <c r="C996" s="217">
        <v>221</v>
      </c>
      <c r="D996" s="126" t="s">
        <v>1075</v>
      </c>
      <c r="E996" s="124"/>
      <c r="F996" s="157">
        <v>1</v>
      </c>
      <c r="G996" s="77" t="str">
        <f t="shared" si="394"/>
        <v/>
      </c>
      <c r="H996" s="102">
        <v>4</v>
      </c>
      <c r="I996" s="103" t="str">
        <f t="shared" si="395"/>
        <v/>
      </c>
      <c r="J996" s="104" t="s">
        <v>895</v>
      </c>
      <c r="K996" s="116">
        <f t="shared" si="396"/>
        <v>792</v>
      </c>
      <c r="L996" s="111">
        <v>990</v>
      </c>
      <c r="M996" s="99" t="str">
        <f t="shared" si="397"/>
        <v/>
      </c>
      <c r="P996" s="50">
        <v>3</v>
      </c>
      <c r="Q996" s="54">
        <v>6.2500000000000003E-3</v>
      </c>
      <c r="R996" s="52">
        <v>11</v>
      </c>
    </row>
    <row r="997" spans="1:18" ht="24" customHeight="1">
      <c r="A997" s="57">
        <v>985</v>
      </c>
      <c r="B997" s="230"/>
      <c r="C997" s="217">
        <v>1712</v>
      </c>
      <c r="D997" s="126" t="s">
        <v>1076</v>
      </c>
      <c r="E997" s="124"/>
      <c r="F997" s="157">
        <v>1</v>
      </c>
      <c r="G997" s="77" t="str">
        <f t="shared" si="394"/>
        <v/>
      </c>
      <c r="H997" s="102">
        <v>4</v>
      </c>
      <c r="I997" s="103" t="str">
        <f t="shared" si="395"/>
        <v/>
      </c>
      <c r="J997" s="104" t="s">
        <v>895</v>
      </c>
      <c r="K997" s="116">
        <f t="shared" si="396"/>
        <v>792</v>
      </c>
      <c r="L997" s="111">
        <v>990</v>
      </c>
      <c r="M997" s="99" t="str">
        <f t="shared" si="397"/>
        <v/>
      </c>
      <c r="P997" s="50">
        <v>3</v>
      </c>
      <c r="Q997" s="54">
        <v>6.2500000000000003E-3</v>
      </c>
      <c r="R997" s="52">
        <v>11</v>
      </c>
    </row>
    <row r="998" spans="1:18" ht="24" customHeight="1">
      <c r="A998" s="57">
        <v>986</v>
      </c>
      <c r="B998" s="230"/>
      <c r="C998" s="217">
        <v>709</v>
      </c>
      <c r="D998" s="126" t="s">
        <v>794</v>
      </c>
      <c r="E998" s="124"/>
      <c r="F998" s="157">
        <v>1</v>
      </c>
      <c r="G998" s="77" t="str">
        <f t="shared" si="392"/>
        <v/>
      </c>
      <c r="H998" s="102">
        <v>4</v>
      </c>
      <c r="I998" s="103" t="str">
        <f t="shared" si="358"/>
        <v/>
      </c>
      <c r="J998" s="104" t="s">
        <v>895</v>
      </c>
      <c r="K998" s="116">
        <f t="shared" si="391"/>
        <v>792</v>
      </c>
      <c r="L998" s="111">
        <v>990</v>
      </c>
      <c r="M998" s="99" t="str">
        <f t="shared" si="393"/>
        <v/>
      </c>
      <c r="P998" s="50">
        <v>3</v>
      </c>
      <c r="Q998" s="54">
        <v>6.2500000000000003E-3</v>
      </c>
      <c r="R998" s="52">
        <v>11</v>
      </c>
    </row>
    <row r="999" spans="1:18" ht="24" customHeight="1">
      <c r="A999" s="57">
        <v>987</v>
      </c>
      <c r="B999" s="230"/>
      <c r="C999" s="217">
        <v>710</v>
      </c>
      <c r="D999" s="126" t="s">
        <v>795</v>
      </c>
      <c r="E999" s="124"/>
      <c r="F999" s="157">
        <v>1</v>
      </c>
      <c r="G999" s="77" t="str">
        <f t="shared" si="392"/>
        <v/>
      </c>
      <c r="H999" s="102">
        <v>4</v>
      </c>
      <c r="I999" s="103" t="str">
        <f t="shared" si="358"/>
        <v/>
      </c>
      <c r="J999" s="104" t="s">
        <v>895</v>
      </c>
      <c r="K999" s="116">
        <f t="shared" si="391"/>
        <v>792</v>
      </c>
      <c r="L999" s="111">
        <v>990</v>
      </c>
      <c r="M999" s="99" t="str">
        <f t="shared" si="393"/>
        <v/>
      </c>
      <c r="P999" s="50">
        <v>3</v>
      </c>
      <c r="Q999" s="54">
        <v>6.2500000000000003E-3</v>
      </c>
      <c r="R999" s="52">
        <v>11</v>
      </c>
    </row>
    <row r="1000" spans="1:18" ht="24" customHeight="1">
      <c r="A1000" s="57">
        <v>988</v>
      </c>
      <c r="B1000" s="230"/>
      <c r="C1000" s="217">
        <v>711</v>
      </c>
      <c r="D1000" s="126" t="s">
        <v>1077</v>
      </c>
      <c r="E1000" s="124"/>
      <c r="F1000" s="157">
        <v>1</v>
      </c>
      <c r="G1000" s="77" t="str">
        <f t="shared" ref="G1000:G1001" si="398">IF(E1000="","",E1000*F1000)</f>
        <v/>
      </c>
      <c r="H1000" s="102">
        <v>4</v>
      </c>
      <c r="I1000" s="103" t="str">
        <f t="shared" ref="I1000:I1001" si="399">IF(E1000="","",E1000/H1000)</f>
        <v/>
      </c>
      <c r="J1000" s="104" t="s">
        <v>895</v>
      </c>
      <c r="K1000" s="116">
        <f t="shared" ref="K1000:K1001" si="400">L1000*(1+K$9)</f>
        <v>792</v>
      </c>
      <c r="L1000" s="111">
        <v>990</v>
      </c>
      <c r="M1000" s="99" t="str">
        <f t="shared" ref="M1000:M1001" si="401">IF(E1000="","",G1000*K1000)</f>
        <v/>
      </c>
      <c r="P1000" s="50">
        <v>3</v>
      </c>
      <c r="Q1000" s="54">
        <v>6.2500000000000003E-3</v>
      </c>
      <c r="R1000" s="52">
        <v>11</v>
      </c>
    </row>
    <row r="1001" spans="1:18" ht="24" customHeight="1">
      <c r="A1001" s="57">
        <v>989</v>
      </c>
      <c r="B1001" s="230"/>
      <c r="C1001" s="217">
        <v>1713</v>
      </c>
      <c r="D1001" s="126" t="s">
        <v>1078</v>
      </c>
      <c r="E1001" s="124"/>
      <c r="F1001" s="157">
        <v>1</v>
      </c>
      <c r="G1001" s="77" t="str">
        <f t="shared" si="398"/>
        <v/>
      </c>
      <c r="H1001" s="102">
        <v>4</v>
      </c>
      <c r="I1001" s="103" t="str">
        <f t="shared" si="399"/>
        <v/>
      </c>
      <c r="J1001" s="104" t="s">
        <v>895</v>
      </c>
      <c r="K1001" s="116">
        <f t="shared" si="400"/>
        <v>792</v>
      </c>
      <c r="L1001" s="111">
        <v>990</v>
      </c>
      <c r="M1001" s="99" t="str">
        <f t="shared" si="401"/>
        <v/>
      </c>
      <c r="P1001" s="50">
        <v>3</v>
      </c>
      <c r="Q1001" s="54">
        <v>6.2500000000000003E-3</v>
      </c>
      <c r="R1001" s="52">
        <v>11</v>
      </c>
    </row>
    <row r="1002" spans="1:18" ht="24" customHeight="1">
      <c r="A1002" s="57">
        <v>990</v>
      </c>
      <c r="B1002" s="230"/>
      <c r="C1002" s="217">
        <v>1516</v>
      </c>
      <c r="D1002" s="126" t="s">
        <v>796</v>
      </c>
      <c r="E1002" s="124"/>
      <c r="F1002" s="157">
        <v>1</v>
      </c>
      <c r="G1002" s="77" t="str">
        <f t="shared" si="392"/>
        <v/>
      </c>
      <c r="H1002" s="102">
        <v>4</v>
      </c>
      <c r="I1002" s="103" t="str">
        <f t="shared" si="358"/>
        <v/>
      </c>
      <c r="J1002" s="104" t="s">
        <v>895</v>
      </c>
      <c r="K1002" s="116">
        <f t="shared" si="391"/>
        <v>792</v>
      </c>
      <c r="L1002" s="111">
        <v>990</v>
      </c>
      <c r="M1002" s="99" t="str">
        <f t="shared" si="393"/>
        <v/>
      </c>
      <c r="P1002" s="50">
        <v>3</v>
      </c>
      <c r="Q1002" s="54">
        <v>6.2500000000000003E-3</v>
      </c>
      <c r="R1002" s="52">
        <v>11</v>
      </c>
    </row>
    <row r="1003" spans="1:18" ht="24" customHeight="1">
      <c r="A1003" s="57">
        <v>991</v>
      </c>
      <c r="B1003" s="230"/>
      <c r="C1003" s="217">
        <v>1517</v>
      </c>
      <c r="D1003" s="126" t="s">
        <v>797</v>
      </c>
      <c r="E1003" s="124"/>
      <c r="F1003" s="157">
        <v>1</v>
      </c>
      <c r="G1003" s="77" t="str">
        <f t="shared" si="392"/>
        <v/>
      </c>
      <c r="H1003" s="102">
        <v>4</v>
      </c>
      <c r="I1003" s="103" t="str">
        <f t="shared" si="358"/>
        <v/>
      </c>
      <c r="J1003" s="104" t="s">
        <v>895</v>
      </c>
      <c r="K1003" s="116">
        <f t="shared" si="391"/>
        <v>792</v>
      </c>
      <c r="L1003" s="111">
        <v>990</v>
      </c>
      <c r="M1003" s="99" t="str">
        <f t="shared" si="393"/>
        <v/>
      </c>
      <c r="P1003" s="50">
        <v>3</v>
      </c>
      <c r="Q1003" s="54">
        <v>6.2500000000000003E-3</v>
      </c>
      <c r="R1003" s="52">
        <v>11</v>
      </c>
    </row>
    <row r="1004" spans="1:18" ht="24" customHeight="1">
      <c r="A1004" s="57">
        <v>992</v>
      </c>
      <c r="B1004" s="230"/>
      <c r="C1004" s="217">
        <v>712</v>
      </c>
      <c r="D1004" s="126" t="s">
        <v>798</v>
      </c>
      <c r="E1004" s="124"/>
      <c r="F1004" s="157">
        <v>1</v>
      </c>
      <c r="G1004" s="77" t="str">
        <f t="shared" si="392"/>
        <v/>
      </c>
      <c r="H1004" s="102">
        <v>4</v>
      </c>
      <c r="I1004" s="103" t="str">
        <f t="shared" si="358"/>
        <v/>
      </c>
      <c r="J1004" s="104" t="s">
        <v>895</v>
      </c>
      <c r="K1004" s="116">
        <f t="shared" si="391"/>
        <v>792</v>
      </c>
      <c r="L1004" s="111">
        <v>990</v>
      </c>
      <c r="M1004" s="99" t="str">
        <f t="shared" si="393"/>
        <v/>
      </c>
      <c r="P1004" s="50">
        <v>3</v>
      </c>
      <c r="Q1004" s="54">
        <v>6.2500000000000003E-3</v>
      </c>
      <c r="R1004" s="52">
        <v>11</v>
      </c>
    </row>
    <row r="1005" spans="1:18" ht="24" customHeight="1">
      <c r="A1005" s="57">
        <v>993</v>
      </c>
      <c r="B1005" s="230"/>
      <c r="C1005" s="217">
        <v>713</v>
      </c>
      <c r="D1005" s="126" t="s">
        <v>799</v>
      </c>
      <c r="E1005" s="124"/>
      <c r="F1005" s="157">
        <v>1</v>
      </c>
      <c r="G1005" s="77" t="str">
        <f t="shared" si="392"/>
        <v/>
      </c>
      <c r="H1005" s="102">
        <v>4</v>
      </c>
      <c r="I1005" s="103" t="str">
        <f t="shared" si="358"/>
        <v/>
      </c>
      <c r="J1005" s="104" t="s">
        <v>895</v>
      </c>
      <c r="K1005" s="116">
        <f t="shared" si="391"/>
        <v>792</v>
      </c>
      <c r="L1005" s="111">
        <v>990</v>
      </c>
      <c r="M1005" s="99" t="str">
        <f t="shared" si="393"/>
        <v/>
      </c>
      <c r="P1005" s="50">
        <v>3</v>
      </c>
      <c r="Q1005" s="54">
        <v>6.2500000000000003E-3</v>
      </c>
      <c r="R1005" s="52">
        <v>11</v>
      </c>
    </row>
    <row r="1006" spans="1:18" ht="24" customHeight="1">
      <c r="A1006" s="57">
        <v>994</v>
      </c>
      <c r="B1006" s="230"/>
      <c r="C1006" s="217">
        <v>1405</v>
      </c>
      <c r="D1006" s="126" t="s">
        <v>800</v>
      </c>
      <c r="E1006" s="124"/>
      <c r="F1006" s="157">
        <v>1</v>
      </c>
      <c r="G1006" s="77" t="str">
        <f t="shared" si="392"/>
        <v/>
      </c>
      <c r="H1006" s="102">
        <v>4</v>
      </c>
      <c r="I1006" s="103" t="str">
        <f t="shared" si="358"/>
        <v/>
      </c>
      <c r="J1006" s="104" t="s">
        <v>895</v>
      </c>
      <c r="K1006" s="116">
        <f t="shared" si="391"/>
        <v>792</v>
      </c>
      <c r="L1006" s="111">
        <v>990</v>
      </c>
      <c r="M1006" s="99" t="str">
        <f t="shared" si="393"/>
        <v/>
      </c>
      <c r="P1006" s="50">
        <v>3</v>
      </c>
      <c r="Q1006" s="54">
        <v>6.2500000000000003E-3</v>
      </c>
      <c r="R1006" s="52">
        <v>11</v>
      </c>
    </row>
    <row r="1007" spans="1:18" ht="24" customHeight="1">
      <c r="A1007" s="57">
        <v>995</v>
      </c>
      <c r="B1007" s="230"/>
      <c r="C1007" s="217">
        <v>1406</v>
      </c>
      <c r="D1007" s="126" t="s">
        <v>801</v>
      </c>
      <c r="E1007" s="124"/>
      <c r="F1007" s="157">
        <v>1</v>
      </c>
      <c r="G1007" s="77" t="str">
        <f t="shared" si="392"/>
        <v/>
      </c>
      <c r="H1007" s="102">
        <v>4</v>
      </c>
      <c r="I1007" s="103" t="str">
        <f t="shared" si="358"/>
        <v/>
      </c>
      <c r="J1007" s="104" t="s">
        <v>895</v>
      </c>
      <c r="K1007" s="116">
        <f t="shared" si="391"/>
        <v>792</v>
      </c>
      <c r="L1007" s="111">
        <v>990</v>
      </c>
      <c r="M1007" s="99" t="str">
        <f t="shared" si="393"/>
        <v/>
      </c>
      <c r="P1007" s="50">
        <v>3</v>
      </c>
      <c r="Q1007" s="54">
        <v>6.2500000000000003E-3</v>
      </c>
      <c r="R1007" s="52">
        <v>11</v>
      </c>
    </row>
    <row r="1008" spans="1:18" ht="24" customHeight="1">
      <c r="A1008" s="57">
        <v>996</v>
      </c>
      <c r="B1008" s="230"/>
      <c r="C1008" s="217">
        <v>1512</v>
      </c>
      <c r="D1008" s="126" t="s">
        <v>802</v>
      </c>
      <c r="E1008" s="124"/>
      <c r="F1008" s="157">
        <v>1</v>
      </c>
      <c r="G1008" s="77" t="str">
        <f t="shared" si="392"/>
        <v/>
      </c>
      <c r="H1008" s="102">
        <v>4</v>
      </c>
      <c r="I1008" s="103" t="str">
        <f t="shared" si="358"/>
        <v/>
      </c>
      <c r="J1008" s="104" t="s">
        <v>895</v>
      </c>
      <c r="K1008" s="116">
        <f t="shared" si="391"/>
        <v>792</v>
      </c>
      <c r="L1008" s="111">
        <v>990</v>
      </c>
      <c r="M1008" s="99" t="str">
        <f t="shared" si="393"/>
        <v/>
      </c>
      <c r="P1008" s="50">
        <v>3</v>
      </c>
      <c r="Q1008" s="54">
        <v>6.2500000000000003E-3</v>
      </c>
      <c r="R1008" s="52">
        <v>11</v>
      </c>
    </row>
    <row r="1009" spans="1:18" ht="24" customHeight="1">
      <c r="A1009" s="57">
        <v>997</v>
      </c>
      <c r="B1009" s="230"/>
      <c r="C1009" s="217">
        <v>1513</v>
      </c>
      <c r="D1009" s="126" t="s">
        <v>803</v>
      </c>
      <c r="E1009" s="124"/>
      <c r="F1009" s="157">
        <v>1</v>
      </c>
      <c r="G1009" s="77" t="str">
        <f t="shared" si="392"/>
        <v/>
      </c>
      <c r="H1009" s="102">
        <v>4</v>
      </c>
      <c r="I1009" s="103" t="str">
        <f t="shared" si="358"/>
        <v/>
      </c>
      <c r="J1009" s="104" t="s">
        <v>895</v>
      </c>
      <c r="K1009" s="116">
        <f t="shared" si="391"/>
        <v>792</v>
      </c>
      <c r="L1009" s="111">
        <v>990</v>
      </c>
      <c r="M1009" s="99" t="str">
        <f t="shared" si="393"/>
        <v/>
      </c>
      <c r="P1009" s="50">
        <v>3</v>
      </c>
      <c r="Q1009" s="54">
        <v>6.2500000000000003E-3</v>
      </c>
      <c r="R1009" s="52">
        <v>11</v>
      </c>
    </row>
    <row r="1010" spans="1:18" ht="24" customHeight="1" thickBot="1">
      <c r="A1010" s="57">
        <v>998</v>
      </c>
      <c r="B1010" s="231"/>
      <c r="C1010" s="217">
        <v>773</v>
      </c>
      <c r="D1010" s="126" t="s">
        <v>274</v>
      </c>
      <c r="E1010" s="124"/>
      <c r="F1010" s="157">
        <v>1</v>
      </c>
      <c r="G1010" s="77" t="str">
        <f t="shared" si="392"/>
        <v/>
      </c>
      <c r="H1010" s="102">
        <v>4</v>
      </c>
      <c r="I1010" s="103" t="str">
        <f t="shared" si="358"/>
        <v/>
      </c>
      <c r="J1010" s="104" t="s">
        <v>895</v>
      </c>
      <c r="K1010" s="116">
        <f t="shared" si="391"/>
        <v>792</v>
      </c>
      <c r="L1010" s="111">
        <v>990</v>
      </c>
      <c r="M1010" s="99" t="str">
        <f t="shared" si="393"/>
        <v/>
      </c>
      <c r="P1010" s="50">
        <v>3</v>
      </c>
      <c r="Q1010" s="54">
        <v>6.2500000000000003E-3</v>
      </c>
      <c r="R1010" s="52">
        <v>11</v>
      </c>
    </row>
    <row r="1011" spans="1:18" ht="24" customHeight="1">
      <c r="A1011" s="57">
        <v>999</v>
      </c>
      <c r="B1011" s="58"/>
      <c r="C1011" s="217">
        <v>1563</v>
      </c>
      <c r="D1011" s="140" t="s">
        <v>275</v>
      </c>
      <c r="E1011" s="124"/>
      <c r="F1011" s="157">
        <v>12</v>
      </c>
      <c r="G1011" s="77" t="str">
        <f t="shared" si="392"/>
        <v/>
      </c>
      <c r="H1011" s="102">
        <v>6</v>
      </c>
      <c r="I1011" s="103" t="str">
        <f t="shared" si="358"/>
        <v/>
      </c>
      <c r="J1011" s="104" t="s">
        <v>895</v>
      </c>
      <c r="K1011" s="116">
        <f t="shared" si="391"/>
        <v>48</v>
      </c>
      <c r="L1011" s="111">
        <v>60</v>
      </c>
      <c r="M1011" s="99" t="str">
        <f t="shared" si="393"/>
        <v/>
      </c>
      <c r="P1011" s="50">
        <v>0.12</v>
      </c>
      <c r="Q1011" s="54">
        <v>3.4722222222222224E-4</v>
      </c>
      <c r="R1011" s="52">
        <v>12</v>
      </c>
    </row>
    <row r="1012" spans="1:18" ht="24" customHeight="1">
      <c r="A1012" s="57">
        <v>1000</v>
      </c>
      <c r="B1012" s="58"/>
      <c r="C1012" s="217">
        <v>1564</v>
      </c>
      <c r="D1012" s="140" t="s">
        <v>863</v>
      </c>
      <c r="E1012" s="124"/>
      <c r="F1012" s="157">
        <v>12</v>
      </c>
      <c r="G1012" s="77" t="str">
        <f t="shared" si="392"/>
        <v/>
      </c>
      <c r="H1012" s="102">
        <v>6</v>
      </c>
      <c r="I1012" s="103" t="str">
        <f t="shared" si="358"/>
        <v/>
      </c>
      <c r="J1012" s="104" t="s">
        <v>895</v>
      </c>
      <c r="K1012" s="116">
        <f t="shared" si="391"/>
        <v>48</v>
      </c>
      <c r="L1012" s="111">
        <v>60</v>
      </c>
      <c r="M1012" s="99" t="str">
        <f t="shared" si="393"/>
        <v/>
      </c>
      <c r="P1012" s="50">
        <v>0.12</v>
      </c>
      <c r="Q1012" s="54">
        <v>3.4722222222222224E-4</v>
      </c>
      <c r="R1012" s="52">
        <v>12</v>
      </c>
    </row>
    <row r="1013" spans="1:18" ht="24" customHeight="1">
      <c r="A1013" s="57">
        <v>1001</v>
      </c>
      <c r="B1013" s="58"/>
      <c r="C1013" s="217">
        <v>1565</v>
      </c>
      <c r="D1013" s="140" t="s">
        <v>864</v>
      </c>
      <c r="E1013" s="124"/>
      <c r="F1013" s="157">
        <v>12</v>
      </c>
      <c r="G1013" s="77" t="str">
        <f t="shared" si="392"/>
        <v/>
      </c>
      <c r="H1013" s="102">
        <v>6</v>
      </c>
      <c r="I1013" s="103" t="str">
        <f t="shared" ref="I1013:I1114" si="402">IF(E1013="","",E1013/H1013)</f>
        <v/>
      </c>
      <c r="J1013" s="104" t="s">
        <v>895</v>
      </c>
      <c r="K1013" s="116">
        <f t="shared" si="391"/>
        <v>48</v>
      </c>
      <c r="L1013" s="111">
        <v>60</v>
      </c>
      <c r="M1013" s="99" t="str">
        <f t="shared" si="393"/>
        <v/>
      </c>
      <c r="P1013" s="50">
        <v>0.12</v>
      </c>
      <c r="Q1013" s="54">
        <v>3.4722222222222224E-4</v>
      </c>
      <c r="R1013" s="52">
        <v>12</v>
      </c>
    </row>
    <row r="1014" spans="1:18" ht="24" customHeight="1">
      <c r="A1014" s="57">
        <v>1002</v>
      </c>
      <c r="B1014" s="58"/>
      <c r="C1014" s="217">
        <v>1714</v>
      </c>
      <c r="D1014" s="140" t="s">
        <v>1079</v>
      </c>
      <c r="E1014" s="124"/>
      <c r="F1014" s="157">
        <v>12</v>
      </c>
      <c r="G1014" s="77" t="str">
        <f t="shared" ref="G1014" si="403">IF(E1014="","",E1014*F1014)</f>
        <v/>
      </c>
      <c r="H1014" s="102">
        <v>6</v>
      </c>
      <c r="I1014" s="103" t="str">
        <f t="shared" ref="I1014" si="404">IF(E1014="","",E1014/H1014)</f>
        <v/>
      </c>
      <c r="J1014" s="104" t="s">
        <v>895</v>
      </c>
      <c r="K1014" s="116">
        <f t="shared" ref="K1014" si="405">L1014*(1+K$9)</f>
        <v>48</v>
      </c>
      <c r="L1014" s="111">
        <v>60</v>
      </c>
      <c r="M1014" s="99" t="str">
        <f t="shared" ref="M1014" si="406">IF(E1014="","",G1014*K1014)</f>
        <v/>
      </c>
      <c r="P1014" s="50">
        <v>0.12</v>
      </c>
      <c r="Q1014" s="54">
        <v>3.4722222222222224E-4</v>
      </c>
      <c r="R1014" s="52">
        <v>12</v>
      </c>
    </row>
    <row r="1015" spans="1:18" ht="24" customHeight="1">
      <c r="A1015" s="57">
        <v>1003</v>
      </c>
      <c r="B1015" s="58"/>
      <c r="C1015" s="217">
        <v>1566</v>
      </c>
      <c r="D1015" s="140" t="s">
        <v>276</v>
      </c>
      <c r="E1015" s="124"/>
      <c r="F1015" s="157">
        <v>12</v>
      </c>
      <c r="G1015" s="77" t="str">
        <f t="shared" si="392"/>
        <v/>
      </c>
      <c r="H1015" s="102">
        <v>6</v>
      </c>
      <c r="I1015" s="103" t="str">
        <f t="shared" si="402"/>
        <v/>
      </c>
      <c r="J1015" s="104" t="s">
        <v>895</v>
      </c>
      <c r="K1015" s="116">
        <f t="shared" si="391"/>
        <v>48</v>
      </c>
      <c r="L1015" s="111">
        <v>60</v>
      </c>
      <c r="M1015" s="99" t="str">
        <f t="shared" si="393"/>
        <v/>
      </c>
      <c r="P1015" s="50">
        <v>0.12</v>
      </c>
      <c r="Q1015" s="54">
        <v>3.4722222222222224E-4</v>
      </c>
      <c r="R1015" s="52">
        <v>12</v>
      </c>
    </row>
    <row r="1016" spans="1:18" ht="24" customHeight="1">
      <c r="A1016" s="57">
        <v>1004</v>
      </c>
      <c r="B1016" s="58"/>
      <c r="C1016" s="217">
        <v>1112</v>
      </c>
      <c r="D1016" s="140" t="s">
        <v>279</v>
      </c>
      <c r="E1016" s="124"/>
      <c r="F1016" s="157">
        <v>12</v>
      </c>
      <c r="G1016" s="77" t="str">
        <f>IF(E1016="","",E1016*F1016)</f>
        <v/>
      </c>
      <c r="H1016" s="102">
        <v>6</v>
      </c>
      <c r="I1016" s="103" t="str">
        <f>IF(E1016="","",E1016/H1016)</f>
        <v/>
      </c>
      <c r="J1016" s="104" t="s">
        <v>895</v>
      </c>
      <c r="K1016" s="116">
        <f>L1016*(1+K$9)</f>
        <v>48</v>
      </c>
      <c r="L1016" s="111">
        <v>60</v>
      </c>
      <c r="M1016" s="99" t="str">
        <f>IF(E1016="","",G1016*K1016)</f>
        <v/>
      </c>
      <c r="P1016" s="50">
        <v>0.12</v>
      </c>
      <c r="Q1016" s="54">
        <v>3.4722222222222224E-4</v>
      </c>
      <c r="R1016" s="52">
        <v>12</v>
      </c>
    </row>
    <row r="1017" spans="1:18" ht="24" customHeight="1">
      <c r="A1017" s="57">
        <v>1005</v>
      </c>
      <c r="B1017" s="58"/>
      <c r="C1017" s="217">
        <v>1567</v>
      </c>
      <c r="D1017" s="140" t="s">
        <v>277</v>
      </c>
      <c r="E1017" s="124"/>
      <c r="F1017" s="157">
        <v>12</v>
      </c>
      <c r="G1017" s="77" t="str">
        <f t="shared" si="392"/>
        <v/>
      </c>
      <c r="H1017" s="102">
        <v>6</v>
      </c>
      <c r="I1017" s="103" t="str">
        <f t="shared" si="402"/>
        <v/>
      </c>
      <c r="J1017" s="104" t="s">
        <v>895</v>
      </c>
      <c r="K1017" s="116">
        <f t="shared" si="391"/>
        <v>48</v>
      </c>
      <c r="L1017" s="111">
        <v>60</v>
      </c>
      <c r="M1017" s="99" t="str">
        <f t="shared" si="393"/>
        <v/>
      </c>
      <c r="P1017" s="50">
        <v>0.12</v>
      </c>
      <c r="Q1017" s="54">
        <v>3.4722222222222224E-4</v>
      </c>
      <c r="R1017" s="52">
        <v>12</v>
      </c>
    </row>
    <row r="1018" spans="1:18" ht="24" customHeight="1">
      <c r="A1018" s="57">
        <v>1006</v>
      </c>
      <c r="B1018" s="58"/>
      <c r="C1018" s="217">
        <v>1568</v>
      </c>
      <c r="D1018" s="140" t="s">
        <v>278</v>
      </c>
      <c r="E1018" s="124"/>
      <c r="F1018" s="157">
        <v>12</v>
      </c>
      <c r="G1018" s="77" t="str">
        <f t="shared" si="392"/>
        <v/>
      </c>
      <c r="H1018" s="102">
        <v>6</v>
      </c>
      <c r="I1018" s="103" t="str">
        <f t="shared" si="402"/>
        <v/>
      </c>
      <c r="J1018" s="104" t="s">
        <v>895</v>
      </c>
      <c r="K1018" s="116">
        <f t="shared" si="391"/>
        <v>48</v>
      </c>
      <c r="L1018" s="111">
        <v>60</v>
      </c>
      <c r="M1018" s="99" t="str">
        <f t="shared" si="393"/>
        <v/>
      </c>
      <c r="P1018" s="50">
        <v>0.12</v>
      </c>
      <c r="Q1018" s="54">
        <v>3.4722222222222224E-4</v>
      </c>
      <c r="R1018" s="52">
        <v>12</v>
      </c>
    </row>
    <row r="1019" spans="1:18" ht="24" customHeight="1">
      <c r="A1019" s="57">
        <v>1007</v>
      </c>
      <c r="B1019" s="58"/>
      <c r="C1019" s="217">
        <v>1569</v>
      </c>
      <c r="D1019" s="140" t="s">
        <v>954</v>
      </c>
      <c r="E1019" s="124"/>
      <c r="F1019" s="157">
        <v>12</v>
      </c>
      <c r="G1019" s="77" t="str">
        <f t="shared" ref="G1019" si="407">IF(E1019="","",E1019*F1019)</f>
        <v/>
      </c>
      <c r="H1019" s="102">
        <v>6</v>
      </c>
      <c r="I1019" s="103" t="str">
        <f t="shared" ref="I1019" si="408">IF(E1019="","",E1019/H1019)</f>
        <v/>
      </c>
      <c r="J1019" s="104" t="s">
        <v>895</v>
      </c>
      <c r="K1019" s="116">
        <f t="shared" ref="K1019" si="409">L1019*(1+K$9)</f>
        <v>48</v>
      </c>
      <c r="L1019" s="111">
        <v>60</v>
      </c>
      <c r="M1019" s="99" t="str">
        <f t="shared" ref="M1019" si="410">IF(E1019="","",G1019*K1019)</f>
        <v/>
      </c>
      <c r="P1019" s="50">
        <v>0.12</v>
      </c>
      <c r="Q1019" s="54">
        <v>3.4722222222222224E-4</v>
      </c>
      <c r="R1019" s="52">
        <v>12</v>
      </c>
    </row>
    <row r="1020" spans="1:18" ht="24" customHeight="1">
      <c r="A1020" s="57">
        <v>1008</v>
      </c>
      <c r="B1020" s="58"/>
      <c r="C1020" s="217">
        <v>1570</v>
      </c>
      <c r="D1020" s="140" t="s">
        <v>280</v>
      </c>
      <c r="E1020" s="124"/>
      <c r="F1020" s="157">
        <v>12</v>
      </c>
      <c r="G1020" s="77" t="str">
        <f t="shared" si="392"/>
        <v/>
      </c>
      <c r="H1020" s="102">
        <v>6</v>
      </c>
      <c r="I1020" s="103" t="str">
        <f t="shared" si="402"/>
        <v/>
      </c>
      <c r="J1020" s="104" t="s">
        <v>895</v>
      </c>
      <c r="K1020" s="116">
        <f t="shared" si="391"/>
        <v>48</v>
      </c>
      <c r="L1020" s="111">
        <v>60</v>
      </c>
      <c r="M1020" s="99" t="str">
        <f t="shared" si="393"/>
        <v/>
      </c>
      <c r="P1020" s="50">
        <v>0.12</v>
      </c>
      <c r="Q1020" s="54">
        <v>3.4722222222222224E-4</v>
      </c>
      <c r="R1020" s="52">
        <v>12</v>
      </c>
    </row>
    <row r="1021" spans="1:18" ht="24" customHeight="1">
      <c r="A1021" s="57">
        <v>1009</v>
      </c>
      <c r="B1021" s="58"/>
      <c r="C1021" s="217">
        <v>1571</v>
      </c>
      <c r="D1021" s="140" t="s">
        <v>281</v>
      </c>
      <c r="E1021" s="124"/>
      <c r="F1021" s="157">
        <v>12</v>
      </c>
      <c r="G1021" s="77" t="str">
        <f t="shared" si="392"/>
        <v/>
      </c>
      <c r="H1021" s="102">
        <v>6</v>
      </c>
      <c r="I1021" s="103" t="str">
        <f t="shared" si="402"/>
        <v/>
      </c>
      <c r="J1021" s="104" t="s">
        <v>895</v>
      </c>
      <c r="K1021" s="116">
        <f t="shared" si="391"/>
        <v>48</v>
      </c>
      <c r="L1021" s="111">
        <v>60</v>
      </c>
      <c r="M1021" s="99" t="str">
        <f t="shared" si="393"/>
        <v/>
      </c>
      <c r="P1021" s="50">
        <v>0.12</v>
      </c>
      <c r="Q1021" s="54">
        <v>3.4722222222222224E-4</v>
      </c>
      <c r="R1021" s="52">
        <v>12</v>
      </c>
    </row>
    <row r="1022" spans="1:18" ht="24" customHeight="1">
      <c r="A1022" s="57">
        <v>1010</v>
      </c>
      <c r="B1022" s="58"/>
      <c r="C1022" s="217">
        <v>1572</v>
      </c>
      <c r="D1022" s="140" t="s">
        <v>282</v>
      </c>
      <c r="E1022" s="124"/>
      <c r="F1022" s="157">
        <v>12</v>
      </c>
      <c r="G1022" s="77" t="str">
        <f t="shared" si="392"/>
        <v/>
      </c>
      <c r="H1022" s="102">
        <v>6</v>
      </c>
      <c r="I1022" s="103" t="str">
        <f t="shared" si="402"/>
        <v/>
      </c>
      <c r="J1022" s="104" t="s">
        <v>895</v>
      </c>
      <c r="K1022" s="116">
        <f t="shared" si="391"/>
        <v>48</v>
      </c>
      <c r="L1022" s="111">
        <v>60</v>
      </c>
      <c r="M1022" s="99" t="str">
        <f t="shared" si="393"/>
        <v/>
      </c>
      <c r="P1022" s="50">
        <v>0.12</v>
      </c>
      <c r="Q1022" s="54">
        <v>3.4722222222222224E-4</v>
      </c>
      <c r="R1022" s="52">
        <v>12</v>
      </c>
    </row>
    <row r="1023" spans="1:18" ht="24" customHeight="1">
      <c r="A1023" s="57">
        <v>1011</v>
      </c>
      <c r="B1023" s="58"/>
      <c r="C1023" s="217">
        <v>1575</v>
      </c>
      <c r="D1023" s="140" t="s">
        <v>283</v>
      </c>
      <c r="E1023" s="124"/>
      <c r="F1023" s="157">
        <v>12</v>
      </c>
      <c r="G1023" s="77" t="str">
        <f t="shared" si="392"/>
        <v/>
      </c>
      <c r="H1023" s="102">
        <v>6</v>
      </c>
      <c r="I1023" s="103" t="str">
        <f t="shared" si="402"/>
        <v/>
      </c>
      <c r="J1023" s="104" t="s">
        <v>895</v>
      </c>
      <c r="K1023" s="116">
        <f t="shared" si="391"/>
        <v>48</v>
      </c>
      <c r="L1023" s="111">
        <v>60</v>
      </c>
      <c r="M1023" s="99" t="str">
        <f t="shared" si="393"/>
        <v/>
      </c>
      <c r="P1023" s="50">
        <v>0.12</v>
      </c>
      <c r="Q1023" s="54">
        <v>3.4722222222222224E-4</v>
      </c>
      <c r="R1023" s="52">
        <v>12</v>
      </c>
    </row>
    <row r="1024" spans="1:18" ht="24" customHeight="1">
      <c r="A1024" s="57">
        <v>1012</v>
      </c>
      <c r="B1024" s="58"/>
      <c r="C1024" s="217">
        <v>1577</v>
      </c>
      <c r="D1024" s="140" t="s">
        <v>284</v>
      </c>
      <c r="E1024" s="124"/>
      <c r="F1024" s="157">
        <v>12</v>
      </c>
      <c r="G1024" s="77" t="str">
        <f t="shared" si="392"/>
        <v/>
      </c>
      <c r="H1024" s="102">
        <v>6</v>
      </c>
      <c r="I1024" s="103" t="str">
        <f t="shared" si="402"/>
        <v/>
      </c>
      <c r="J1024" s="104" t="s">
        <v>895</v>
      </c>
      <c r="K1024" s="116">
        <f t="shared" si="391"/>
        <v>48</v>
      </c>
      <c r="L1024" s="111">
        <v>60</v>
      </c>
      <c r="M1024" s="99" t="str">
        <f t="shared" si="393"/>
        <v/>
      </c>
      <c r="P1024" s="50">
        <v>0.12</v>
      </c>
      <c r="Q1024" s="54">
        <v>3.4722222222222224E-4</v>
      </c>
      <c r="R1024" s="52">
        <v>12</v>
      </c>
    </row>
    <row r="1025" spans="1:18" ht="24" customHeight="1">
      <c r="A1025" s="57">
        <v>1013</v>
      </c>
      <c r="B1025" s="58"/>
      <c r="C1025" s="217">
        <v>1578</v>
      </c>
      <c r="D1025" s="140" t="s">
        <v>285</v>
      </c>
      <c r="E1025" s="124"/>
      <c r="F1025" s="157">
        <v>12</v>
      </c>
      <c r="G1025" s="77" t="str">
        <f t="shared" si="392"/>
        <v/>
      </c>
      <c r="H1025" s="102">
        <v>6</v>
      </c>
      <c r="I1025" s="103" t="str">
        <f t="shared" si="402"/>
        <v/>
      </c>
      <c r="J1025" s="104" t="s">
        <v>895</v>
      </c>
      <c r="K1025" s="116">
        <f t="shared" si="391"/>
        <v>48</v>
      </c>
      <c r="L1025" s="111">
        <v>60</v>
      </c>
      <c r="M1025" s="99" t="str">
        <f t="shared" si="393"/>
        <v/>
      </c>
      <c r="P1025" s="50">
        <v>0.12</v>
      </c>
      <c r="Q1025" s="54">
        <v>3.4722222222222224E-4</v>
      </c>
      <c r="R1025" s="52">
        <v>12</v>
      </c>
    </row>
    <row r="1026" spans="1:18" ht="24" customHeight="1">
      <c r="A1026" s="57">
        <v>1014</v>
      </c>
      <c r="B1026" s="58"/>
      <c r="C1026" s="217">
        <v>1580</v>
      </c>
      <c r="D1026" s="140" t="s">
        <v>286</v>
      </c>
      <c r="E1026" s="124"/>
      <c r="F1026" s="157">
        <v>12</v>
      </c>
      <c r="G1026" s="77" t="str">
        <f t="shared" si="392"/>
        <v/>
      </c>
      <c r="H1026" s="102">
        <v>6</v>
      </c>
      <c r="I1026" s="103" t="str">
        <f t="shared" si="402"/>
        <v/>
      </c>
      <c r="J1026" s="104" t="s">
        <v>895</v>
      </c>
      <c r="K1026" s="116">
        <f t="shared" si="391"/>
        <v>48</v>
      </c>
      <c r="L1026" s="111">
        <v>60</v>
      </c>
      <c r="M1026" s="99" t="str">
        <f t="shared" si="393"/>
        <v/>
      </c>
      <c r="P1026" s="50">
        <v>0.12</v>
      </c>
      <c r="Q1026" s="54">
        <v>3.4722222222222224E-4</v>
      </c>
      <c r="R1026" s="52">
        <v>12</v>
      </c>
    </row>
    <row r="1027" spans="1:18" ht="24" customHeight="1">
      <c r="A1027" s="57">
        <v>1015</v>
      </c>
      <c r="B1027" s="58"/>
      <c r="C1027" s="217">
        <v>1581</v>
      </c>
      <c r="D1027" s="140" t="s">
        <v>287</v>
      </c>
      <c r="E1027" s="124"/>
      <c r="F1027" s="157">
        <v>12</v>
      </c>
      <c r="G1027" s="77" t="str">
        <f t="shared" si="392"/>
        <v/>
      </c>
      <c r="H1027" s="102">
        <v>6</v>
      </c>
      <c r="I1027" s="103" t="str">
        <f t="shared" si="402"/>
        <v/>
      </c>
      <c r="J1027" s="104" t="s">
        <v>895</v>
      </c>
      <c r="K1027" s="116">
        <f t="shared" si="391"/>
        <v>48</v>
      </c>
      <c r="L1027" s="111">
        <v>60</v>
      </c>
      <c r="M1027" s="99" t="str">
        <f t="shared" si="393"/>
        <v/>
      </c>
      <c r="P1027" s="50">
        <v>0.12</v>
      </c>
      <c r="Q1027" s="54">
        <v>3.4722222222222224E-4</v>
      </c>
      <c r="R1027" s="52">
        <v>12</v>
      </c>
    </row>
    <row r="1028" spans="1:18" ht="24" customHeight="1">
      <c r="A1028" s="57">
        <v>1016</v>
      </c>
      <c r="B1028" s="58"/>
      <c r="C1028" s="217">
        <v>1583</v>
      </c>
      <c r="D1028" s="140" t="s">
        <v>288</v>
      </c>
      <c r="E1028" s="124"/>
      <c r="F1028" s="157">
        <v>12</v>
      </c>
      <c r="G1028" s="77" t="str">
        <f t="shared" si="392"/>
        <v/>
      </c>
      <c r="H1028" s="102">
        <v>6</v>
      </c>
      <c r="I1028" s="103" t="str">
        <f t="shared" si="402"/>
        <v/>
      </c>
      <c r="J1028" s="104" t="s">
        <v>895</v>
      </c>
      <c r="K1028" s="116">
        <f t="shared" si="391"/>
        <v>48</v>
      </c>
      <c r="L1028" s="111">
        <v>60</v>
      </c>
      <c r="M1028" s="99" t="str">
        <f t="shared" si="393"/>
        <v/>
      </c>
      <c r="P1028" s="50">
        <v>0.12</v>
      </c>
      <c r="Q1028" s="54">
        <v>3.4722222222222224E-4</v>
      </c>
      <c r="R1028" s="52">
        <v>12</v>
      </c>
    </row>
    <row r="1029" spans="1:18" ht="24" customHeight="1">
      <c r="A1029" s="57">
        <v>1017</v>
      </c>
      <c r="B1029" s="58"/>
      <c r="C1029" s="217">
        <v>1597</v>
      </c>
      <c r="D1029" s="140" t="s">
        <v>289</v>
      </c>
      <c r="E1029" s="124"/>
      <c r="F1029" s="157">
        <v>12</v>
      </c>
      <c r="G1029" s="77" t="str">
        <f t="shared" si="392"/>
        <v/>
      </c>
      <c r="H1029" s="102">
        <v>6</v>
      </c>
      <c r="I1029" s="103" t="str">
        <f t="shared" si="402"/>
        <v/>
      </c>
      <c r="J1029" s="104" t="s">
        <v>895</v>
      </c>
      <c r="K1029" s="116">
        <f t="shared" si="391"/>
        <v>48</v>
      </c>
      <c r="L1029" s="111">
        <v>60</v>
      </c>
      <c r="M1029" s="99" t="str">
        <f t="shared" si="393"/>
        <v/>
      </c>
      <c r="P1029" s="50">
        <v>0.12</v>
      </c>
      <c r="Q1029" s="54">
        <v>3.4722222222222224E-4</v>
      </c>
      <c r="R1029" s="52">
        <v>12</v>
      </c>
    </row>
    <row r="1030" spans="1:18" ht="24" customHeight="1">
      <c r="A1030" s="57">
        <v>1018</v>
      </c>
      <c r="B1030" s="58"/>
      <c r="C1030" s="217">
        <v>1268</v>
      </c>
      <c r="D1030" s="235" t="s">
        <v>290</v>
      </c>
      <c r="E1030" s="124"/>
      <c r="F1030" s="157">
        <v>12</v>
      </c>
      <c r="G1030" s="77" t="str">
        <f t="shared" si="392"/>
        <v/>
      </c>
      <c r="H1030" s="102">
        <v>36</v>
      </c>
      <c r="I1030" s="103" t="str">
        <f t="shared" si="402"/>
        <v/>
      </c>
      <c r="J1030" s="104" t="s">
        <v>895</v>
      </c>
      <c r="K1030" s="116">
        <f t="shared" si="391"/>
        <v>32</v>
      </c>
      <c r="L1030" s="111">
        <v>40</v>
      </c>
      <c r="M1030" s="99" t="str">
        <f t="shared" si="393"/>
        <v/>
      </c>
      <c r="P1030" s="50">
        <v>2.5000000000000001E-2</v>
      </c>
      <c r="Q1030" s="54">
        <v>3.4153005464480874E-5</v>
      </c>
      <c r="R1030" s="52">
        <v>13</v>
      </c>
    </row>
    <row r="1031" spans="1:18" ht="24" customHeight="1">
      <c r="A1031" s="57">
        <v>1019</v>
      </c>
      <c r="B1031" s="58"/>
      <c r="C1031" s="217">
        <v>1715</v>
      </c>
      <c r="D1031" s="154" t="s">
        <v>1080</v>
      </c>
      <c r="E1031" s="124"/>
      <c r="F1031" s="157">
        <v>12</v>
      </c>
      <c r="G1031" s="77" t="str">
        <f t="shared" ref="G1031" si="411">IF(E1031="","",E1031*F1031)</f>
        <v/>
      </c>
      <c r="H1031" s="102">
        <v>36</v>
      </c>
      <c r="I1031" s="103" t="str">
        <f t="shared" ref="I1031" si="412">IF(E1031="","",E1031/H1031)</f>
        <v/>
      </c>
      <c r="J1031" s="104" t="s">
        <v>895</v>
      </c>
      <c r="K1031" s="116">
        <f t="shared" ref="K1031" si="413">L1031*(1+K$9)</f>
        <v>32</v>
      </c>
      <c r="L1031" s="111">
        <v>40</v>
      </c>
      <c r="M1031" s="99" t="str">
        <f t="shared" ref="M1031" si="414">IF(E1031="","",G1031*K1031)</f>
        <v/>
      </c>
      <c r="P1031" s="50">
        <v>2.5000000000000001E-2</v>
      </c>
      <c r="Q1031" s="54">
        <v>3.4153005464480874E-5</v>
      </c>
      <c r="R1031" s="52">
        <v>13</v>
      </c>
    </row>
    <row r="1032" spans="1:18" ht="24" customHeight="1">
      <c r="A1032" s="57">
        <v>1020</v>
      </c>
      <c r="B1032" s="58"/>
      <c r="C1032" s="217">
        <v>1269</v>
      </c>
      <c r="D1032" s="154" t="s">
        <v>804</v>
      </c>
      <c r="E1032" s="124"/>
      <c r="F1032" s="157">
        <v>12</v>
      </c>
      <c r="G1032" s="77" t="str">
        <f t="shared" si="392"/>
        <v/>
      </c>
      <c r="H1032" s="102">
        <v>36</v>
      </c>
      <c r="I1032" s="103" t="str">
        <f t="shared" si="402"/>
        <v/>
      </c>
      <c r="J1032" s="104" t="s">
        <v>895</v>
      </c>
      <c r="K1032" s="116">
        <f t="shared" si="391"/>
        <v>32</v>
      </c>
      <c r="L1032" s="111">
        <v>40</v>
      </c>
      <c r="M1032" s="99" t="str">
        <f t="shared" si="393"/>
        <v/>
      </c>
      <c r="P1032" s="50">
        <v>2.5000000000000001E-2</v>
      </c>
      <c r="Q1032" s="54">
        <v>3.4153005464480874E-5</v>
      </c>
      <c r="R1032" s="52">
        <v>13</v>
      </c>
    </row>
    <row r="1033" spans="1:18" ht="24" customHeight="1">
      <c r="A1033" s="57">
        <v>1021</v>
      </c>
      <c r="B1033" s="58"/>
      <c r="C1033" s="217">
        <v>1279</v>
      </c>
      <c r="D1033" s="154" t="s">
        <v>1081</v>
      </c>
      <c r="E1033" s="124"/>
      <c r="F1033" s="157">
        <v>12</v>
      </c>
      <c r="G1033" s="77" t="str">
        <f t="shared" ref="G1033" si="415">IF(E1033="","",E1033*F1033)</f>
        <v/>
      </c>
      <c r="H1033" s="102">
        <v>36</v>
      </c>
      <c r="I1033" s="103" t="str">
        <f t="shared" ref="I1033" si="416">IF(E1033="","",E1033/H1033)</f>
        <v/>
      </c>
      <c r="J1033" s="104" t="s">
        <v>895</v>
      </c>
      <c r="K1033" s="116">
        <f t="shared" ref="K1033" si="417">L1033*(1+K$9)</f>
        <v>32</v>
      </c>
      <c r="L1033" s="111">
        <v>40</v>
      </c>
      <c r="M1033" s="99" t="str">
        <f t="shared" ref="M1033" si="418">IF(E1033="","",G1033*K1033)</f>
        <v/>
      </c>
      <c r="P1033" s="50">
        <v>2.5000000000000001E-2</v>
      </c>
      <c r="Q1033" s="54">
        <v>3.4153005464480874E-5</v>
      </c>
      <c r="R1033" s="52">
        <v>13</v>
      </c>
    </row>
    <row r="1034" spans="1:18" ht="24" customHeight="1">
      <c r="A1034" s="57">
        <v>1022</v>
      </c>
      <c r="B1034" s="58"/>
      <c r="C1034" s="217">
        <v>1481</v>
      </c>
      <c r="D1034" s="154" t="s">
        <v>1082</v>
      </c>
      <c r="E1034" s="124"/>
      <c r="F1034" s="157">
        <v>12</v>
      </c>
      <c r="G1034" s="77" t="str">
        <f t="shared" ref="G1034" si="419">IF(E1034="","",E1034*F1034)</f>
        <v/>
      </c>
      <c r="H1034" s="102">
        <v>36</v>
      </c>
      <c r="I1034" s="103" t="str">
        <f t="shared" ref="I1034" si="420">IF(E1034="","",E1034/H1034)</f>
        <v/>
      </c>
      <c r="J1034" s="104" t="s">
        <v>895</v>
      </c>
      <c r="K1034" s="116">
        <f t="shared" ref="K1034" si="421">L1034*(1+K$9)</f>
        <v>32</v>
      </c>
      <c r="L1034" s="111">
        <v>40</v>
      </c>
      <c r="M1034" s="99" t="str">
        <f t="shared" ref="M1034" si="422">IF(E1034="","",G1034*K1034)</f>
        <v/>
      </c>
      <c r="P1034" s="50">
        <v>2.5000000000000001E-2</v>
      </c>
      <c r="Q1034" s="54">
        <v>3.4153005464480874E-5</v>
      </c>
      <c r="R1034" s="52">
        <v>13</v>
      </c>
    </row>
    <row r="1035" spans="1:18" ht="24" customHeight="1">
      <c r="A1035" s="57">
        <v>1023</v>
      </c>
      <c r="B1035" s="58"/>
      <c r="C1035" s="217">
        <v>1270</v>
      </c>
      <c r="D1035" s="154" t="s">
        <v>805</v>
      </c>
      <c r="E1035" s="124"/>
      <c r="F1035" s="157">
        <v>12</v>
      </c>
      <c r="G1035" s="77" t="str">
        <f t="shared" si="392"/>
        <v/>
      </c>
      <c r="H1035" s="102">
        <v>36</v>
      </c>
      <c r="I1035" s="103" t="str">
        <f t="shared" si="402"/>
        <v/>
      </c>
      <c r="J1035" s="104" t="s">
        <v>895</v>
      </c>
      <c r="K1035" s="116">
        <f t="shared" si="391"/>
        <v>32</v>
      </c>
      <c r="L1035" s="111">
        <v>40</v>
      </c>
      <c r="M1035" s="99" t="str">
        <f t="shared" si="393"/>
        <v/>
      </c>
      <c r="P1035" s="50">
        <v>2.5000000000000001E-2</v>
      </c>
      <c r="Q1035" s="54">
        <v>3.4153005464480874E-5</v>
      </c>
      <c r="R1035" s="52">
        <v>13</v>
      </c>
    </row>
    <row r="1036" spans="1:18" ht="24" customHeight="1">
      <c r="A1036" s="57">
        <v>1024</v>
      </c>
      <c r="B1036" s="58"/>
      <c r="C1036" s="217">
        <v>1716</v>
      </c>
      <c r="D1036" s="154" t="s">
        <v>1083</v>
      </c>
      <c r="E1036" s="124"/>
      <c r="F1036" s="157">
        <v>12</v>
      </c>
      <c r="G1036" s="77" t="str">
        <f t="shared" ref="G1036" si="423">IF(E1036="","",E1036*F1036)</f>
        <v/>
      </c>
      <c r="H1036" s="102">
        <v>36</v>
      </c>
      <c r="I1036" s="103" t="str">
        <f t="shared" ref="I1036" si="424">IF(E1036="","",E1036/H1036)</f>
        <v/>
      </c>
      <c r="J1036" s="104" t="s">
        <v>895</v>
      </c>
      <c r="K1036" s="116">
        <f t="shared" ref="K1036" si="425">L1036*(1+K$9)</f>
        <v>32</v>
      </c>
      <c r="L1036" s="111">
        <v>40</v>
      </c>
      <c r="M1036" s="99" t="str">
        <f t="shared" ref="M1036" si="426">IF(E1036="","",G1036*K1036)</f>
        <v/>
      </c>
      <c r="P1036" s="50">
        <v>2.5000000000000001E-2</v>
      </c>
      <c r="Q1036" s="54">
        <v>3.4153005464480874E-5</v>
      </c>
      <c r="R1036" s="52">
        <v>13</v>
      </c>
    </row>
    <row r="1037" spans="1:18" ht="24" customHeight="1">
      <c r="A1037" s="57">
        <v>1025</v>
      </c>
      <c r="B1037" s="58"/>
      <c r="C1037" s="217">
        <v>1272</v>
      </c>
      <c r="D1037" s="154" t="s">
        <v>955</v>
      </c>
      <c r="E1037" s="124"/>
      <c r="F1037" s="157">
        <v>12</v>
      </c>
      <c r="G1037" s="77" t="str">
        <f t="shared" ref="G1037" si="427">IF(E1037="","",E1037*F1037)</f>
        <v/>
      </c>
      <c r="H1037" s="102">
        <v>36</v>
      </c>
      <c r="I1037" s="103" t="str">
        <f t="shared" ref="I1037" si="428">IF(E1037="","",E1037/H1037)</f>
        <v/>
      </c>
      <c r="J1037" s="104" t="s">
        <v>895</v>
      </c>
      <c r="K1037" s="116">
        <f t="shared" ref="K1037" si="429">L1037*(1+K$9)</f>
        <v>32</v>
      </c>
      <c r="L1037" s="111">
        <v>40</v>
      </c>
      <c r="M1037" s="99" t="str">
        <f t="shared" ref="M1037" si="430">IF(E1037="","",G1037*K1037)</f>
        <v/>
      </c>
      <c r="P1037" s="50">
        <v>2.5000000000000001E-2</v>
      </c>
      <c r="Q1037" s="54">
        <v>3.4153005464480874E-5</v>
      </c>
      <c r="R1037" s="52">
        <v>13</v>
      </c>
    </row>
    <row r="1038" spans="1:18" ht="24" customHeight="1">
      <c r="A1038" s="57">
        <v>1026</v>
      </c>
      <c r="B1038" s="58"/>
      <c r="C1038" s="217">
        <v>1729</v>
      </c>
      <c r="D1038" s="154" t="s">
        <v>1084</v>
      </c>
      <c r="E1038" s="124"/>
      <c r="F1038" s="157">
        <v>12</v>
      </c>
      <c r="G1038" s="77" t="str">
        <f t="shared" ref="G1038" si="431">IF(E1038="","",E1038*F1038)</f>
        <v/>
      </c>
      <c r="H1038" s="102">
        <v>36</v>
      </c>
      <c r="I1038" s="103" t="str">
        <f t="shared" ref="I1038" si="432">IF(E1038="","",E1038/H1038)</f>
        <v/>
      </c>
      <c r="J1038" s="104" t="s">
        <v>895</v>
      </c>
      <c r="K1038" s="116">
        <f t="shared" ref="K1038" si="433">L1038*(1+K$9)</f>
        <v>32</v>
      </c>
      <c r="L1038" s="111">
        <v>40</v>
      </c>
      <c r="M1038" s="99" t="str">
        <f t="shared" ref="M1038" si="434">IF(E1038="","",G1038*K1038)</f>
        <v/>
      </c>
      <c r="P1038" s="50">
        <v>2.5000000000000001E-2</v>
      </c>
      <c r="Q1038" s="54">
        <v>3.4153005464480874E-5</v>
      </c>
      <c r="R1038" s="52">
        <v>13</v>
      </c>
    </row>
    <row r="1039" spans="1:18" ht="24" customHeight="1">
      <c r="A1039" s="57">
        <v>1027</v>
      </c>
      <c r="B1039" s="58"/>
      <c r="C1039" s="217">
        <v>1271</v>
      </c>
      <c r="D1039" s="154" t="s">
        <v>806</v>
      </c>
      <c r="E1039" s="124"/>
      <c r="F1039" s="157">
        <v>12</v>
      </c>
      <c r="G1039" s="77" t="str">
        <f t="shared" si="392"/>
        <v/>
      </c>
      <c r="H1039" s="102">
        <v>36</v>
      </c>
      <c r="I1039" s="103" t="str">
        <f t="shared" si="402"/>
        <v/>
      </c>
      <c r="J1039" s="104" t="s">
        <v>895</v>
      </c>
      <c r="K1039" s="116">
        <f t="shared" si="391"/>
        <v>32</v>
      </c>
      <c r="L1039" s="111">
        <v>40</v>
      </c>
      <c r="M1039" s="99" t="str">
        <f t="shared" si="393"/>
        <v/>
      </c>
      <c r="P1039" s="50">
        <v>2.5000000000000001E-2</v>
      </c>
      <c r="Q1039" s="54">
        <v>3.4153005464480874E-5</v>
      </c>
      <c r="R1039" s="52">
        <v>13</v>
      </c>
    </row>
    <row r="1040" spans="1:18" ht="24" customHeight="1">
      <c r="A1040" s="57">
        <v>1028</v>
      </c>
      <c r="B1040" s="58"/>
      <c r="C1040" s="217">
        <v>1273</v>
      </c>
      <c r="D1040" s="154" t="s">
        <v>807</v>
      </c>
      <c r="E1040" s="124"/>
      <c r="F1040" s="157">
        <v>12</v>
      </c>
      <c r="G1040" s="77" t="str">
        <f t="shared" si="392"/>
        <v/>
      </c>
      <c r="H1040" s="102">
        <v>36</v>
      </c>
      <c r="I1040" s="103" t="str">
        <f t="shared" si="402"/>
        <v/>
      </c>
      <c r="J1040" s="104" t="s">
        <v>895</v>
      </c>
      <c r="K1040" s="116">
        <f t="shared" si="391"/>
        <v>32</v>
      </c>
      <c r="L1040" s="111">
        <v>40</v>
      </c>
      <c r="M1040" s="99" t="str">
        <f t="shared" si="393"/>
        <v/>
      </c>
      <c r="P1040" s="50">
        <v>2.5000000000000001E-2</v>
      </c>
      <c r="Q1040" s="54">
        <v>3.4153005464480874E-5</v>
      </c>
      <c r="R1040" s="52">
        <v>13</v>
      </c>
    </row>
    <row r="1041" spans="1:18" ht="24" customHeight="1">
      <c r="A1041" s="57">
        <v>1029</v>
      </c>
      <c r="B1041" s="58"/>
      <c r="C1041" s="217">
        <v>1275</v>
      </c>
      <c r="D1041" s="154" t="s">
        <v>808</v>
      </c>
      <c r="E1041" s="124"/>
      <c r="F1041" s="157">
        <v>12</v>
      </c>
      <c r="G1041" s="77" t="str">
        <f t="shared" si="392"/>
        <v/>
      </c>
      <c r="H1041" s="102">
        <v>36</v>
      </c>
      <c r="I1041" s="103" t="str">
        <f t="shared" si="402"/>
        <v/>
      </c>
      <c r="J1041" s="104" t="s">
        <v>895</v>
      </c>
      <c r="K1041" s="116">
        <f t="shared" si="391"/>
        <v>32</v>
      </c>
      <c r="L1041" s="111">
        <v>40</v>
      </c>
      <c r="M1041" s="99" t="str">
        <f t="shared" si="393"/>
        <v/>
      </c>
      <c r="P1041" s="50">
        <v>2.5000000000000001E-2</v>
      </c>
      <c r="Q1041" s="54">
        <v>3.4153005464480874E-5</v>
      </c>
      <c r="R1041" s="52">
        <v>13</v>
      </c>
    </row>
    <row r="1042" spans="1:18" ht="24" customHeight="1">
      <c r="A1042" s="57">
        <v>1030</v>
      </c>
      <c r="B1042" s="58"/>
      <c r="C1042" s="217">
        <v>1278</v>
      </c>
      <c r="D1042" s="154" t="s">
        <v>811</v>
      </c>
      <c r="E1042" s="124"/>
      <c r="F1042" s="157">
        <v>12</v>
      </c>
      <c r="G1042" s="77" t="str">
        <f>IF(E1042="","",E1042*F1042)</f>
        <v/>
      </c>
      <c r="H1042" s="102">
        <v>36</v>
      </c>
      <c r="I1042" s="103" t="str">
        <f>IF(E1042="","",E1042/H1042)</f>
        <v/>
      </c>
      <c r="J1042" s="104" t="s">
        <v>895</v>
      </c>
      <c r="K1042" s="116">
        <f>L1042*(1+K$9)</f>
        <v>32</v>
      </c>
      <c r="L1042" s="111">
        <v>40</v>
      </c>
      <c r="M1042" s="99" t="str">
        <f>IF(E1042="","",G1042*K1042)</f>
        <v/>
      </c>
      <c r="P1042" s="50">
        <v>2.5000000000000001E-2</v>
      </c>
      <c r="Q1042" s="54">
        <v>3.4153005464480874E-5</v>
      </c>
      <c r="R1042" s="52">
        <v>13</v>
      </c>
    </row>
    <row r="1043" spans="1:18" ht="24" customHeight="1">
      <c r="A1043" s="57">
        <v>1031</v>
      </c>
      <c r="B1043" s="58"/>
      <c r="C1043" s="217">
        <v>1276</v>
      </c>
      <c r="D1043" s="154" t="s">
        <v>809</v>
      </c>
      <c r="E1043" s="124"/>
      <c r="F1043" s="157">
        <v>12</v>
      </c>
      <c r="G1043" s="77" t="str">
        <f t="shared" si="392"/>
        <v/>
      </c>
      <c r="H1043" s="102">
        <v>36</v>
      </c>
      <c r="I1043" s="103" t="str">
        <f t="shared" si="402"/>
        <v/>
      </c>
      <c r="J1043" s="104" t="s">
        <v>895</v>
      </c>
      <c r="K1043" s="116">
        <f t="shared" si="391"/>
        <v>32</v>
      </c>
      <c r="L1043" s="111">
        <v>40</v>
      </c>
      <c r="M1043" s="99" t="str">
        <f t="shared" si="393"/>
        <v/>
      </c>
      <c r="P1043" s="50">
        <v>2.5000000000000001E-2</v>
      </c>
      <c r="Q1043" s="54">
        <v>3.4153005464480874E-5</v>
      </c>
      <c r="R1043" s="52">
        <v>13</v>
      </c>
    </row>
    <row r="1044" spans="1:18" ht="24" customHeight="1">
      <c r="A1044" s="57">
        <v>1032</v>
      </c>
      <c r="B1044" s="58"/>
      <c r="C1044" s="217">
        <v>1277</v>
      </c>
      <c r="D1044" s="154" t="s">
        <v>810</v>
      </c>
      <c r="E1044" s="124"/>
      <c r="F1044" s="157">
        <v>12</v>
      </c>
      <c r="G1044" s="77" t="str">
        <f t="shared" si="392"/>
        <v/>
      </c>
      <c r="H1044" s="102">
        <v>36</v>
      </c>
      <c r="I1044" s="103" t="str">
        <f t="shared" si="402"/>
        <v/>
      </c>
      <c r="J1044" s="104" t="s">
        <v>895</v>
      </c>
      <c r="K1044" s="116">
        <f t="shared" si="391"/>
        <v>32</v>
      </c>
      <c r="L1044" s="111">
        <v>40</v>
      </c>
      <c r="M1044" s="99" t="str">
        <f t="shared" si="393"/>
        <v/>
      </c>
      <c r="P1044" s="50">
        <v>2.5000000000000001E-2</v>
      </c>
      <c r="Q1044" s="54">
        <v>3.4153005464480874E-5</v>
      </c>
      <c r="R1044" s="52">
        <v>13</v>
      </c>
    </row>
    <row r="1045" spans="1:18" ht="24" customHeight="1">
      <c r="A1045" s="57">
        <v>1033</v>
      </c>
      <c r="B1045" s="58"/>
      <c r="C1045" s="217">
        <v>1280</v>
      </c>
      <c r="D1045" s="154" t="s">
        <v>812</v>
      </c>
      <c r="E1045" s="124"/>
      <c r="F1045" s="157">
        <v>12</v>
      </c>
      <c r="G1045" s="77" t="str">
        <f t="shared" si="392"/>
        <v/>
      </c>
      <c r="H1045" s="102">
        <v>36</v>
      </c>
      <c r="I1045" s="103" t="str">
        <f t="shared" si="402"/>
        <v/>
      </c>
      <c r="J1045" s="104" t="s">
        <v>895</v>
      </c>
      <c r="K1045" s="116">
        <f t="shared" si="391"/>
        <v>32</v>
      </c>
      <c r="L1045" s="111">
        <v>40</v>
      </c>
      <c r="M1045" s="99" t="str">
        <f t="shared" si="393"/>
        <v/>
      </c>
      <c r="P1045" s="50">
        <v>2.5000000000000001E-2</v>
      </c>
      <c r="Q1045" s="54">
        <v>3.4153005464480874E-5</v>
      </c>
      <c r="R1045" s="52">
        <v>13</v>
      </c>
    </row>
    <row r="1046" spans="1:18" ht="24" customHeight="1" thickBot="1">
      <c r="A1046" s="57">
        <v>1034</v>
      </c>
      <c r="B1046" s="58"/>
      <c r="C1046" s="217">
        <v>1281</v>
      </c>
      <c r="D1046" s="154" t="s">
        <v>813</v>
      </c>
      <c r="E1046" s="124"/>
      <c r="F1046" s="157">
        <v>12</v>
      </c>
      <c r="G1046" s="77" t="str">
        <f t="shared" si="392"/>
        <v/>
      </c>
      <c r="H1046" s="102">
        <v>36</v>
      </c>
      <c r="I1046" s="103" t="str">
        <f t="shared" si="402"/>
        <v/>
      </c>
      <c r="J1046" s="104" t="s">
        <v>895</v>
      </c>
      <c r="K1046" s="116">
        <f t="shared" si="391"/>
        <v>32</v>
      </c>
      <c r="L1046" s="111">
        <v>40</v>
      </c>
      <c r="M1046" s="99" t="str">
        <f t="shared" si="393"/>
        <v/>
      </c>
      <c r="P1046" s="50">
        <v>2.5000000000000001E-2</v>
      </c>
      <c r="Q1046" s="54">
        <v>3.4153005464480874E-5</v>
      </c>
      <c r="R1046" s="52">
        <v>13</v>
      </c>
    </row>
    <row r="1047" spans="1:18" ht="24" customHeight="1">
      <c r="A1047" s="57">
        <v>1035</v>
      </c>
      <c r="B1047" s="229"/>
      <c r="C1047" s="217">
        <v>1809</v>
      </c>
      <c r="D1047" s="233" t="s">
        <v>291</v>
      </c>
      <c r="E1047" s="124"/>
      <c r="F1047" s="157">
        <v>6</v>
      </c>
      <c r="G1047" s="77" t="str">
        <f t="shared" si="392"/>
        <v/>
      </c>
      <c r="H1047" s="102">
        <v>15</v>
      </c>
      <c r="I1047" s="103" t="str">
        <f t="shared" si="402"/>
        <v/>
      </c>
      <c r="J1047" s="104" t="s">
        <v>895</v>
      </c>
      <c r="K1047" s="116">
        <f t="shared" si="391"/>
        <v>68</v>
      </c>
      <c r="L1047" s="111">
        <v>85</v>
      </c>
      <c r="M1047" s="99" t="str">
        <f t="shared" si="393"/>
        <v/>
      </c>
      <c r="P1047" s="50">
        <v>0.1</v>
      </c>
      <c r="Q1047" s="54">
        <v>2.7777777777777778E-4</v>
      </c>
      <c r="R1047" s="52">
        <v>13</v>
      </c>
    </row>
    <row r="1048" spans="1:18" ht="24" customHeight="1">
      <c r="A1048" s="57">
        <v>1036</v>
      </c>
      <c r="B1048" s="230"/>
      <c r="C1048" s="217">
        <v>1810</v>
      </c>
      <c r="D1048" s="155" t="s">
        <v>814</v>
      </c>
      <c r="E1048" s="124"/>
      <c r="F1048" s="157">
        <v>6</v>
      </c>
      <c r="G1048" s="77" t="str">
        <f t="shared" si="392"/>
        <v/>
      </c>
      <c r="H1048" s="102">
        <v>15</v>
      </c>
      <c r="I1048" s="103" t="str">
        <f t="shared" si="402"/>
        <v/>
      </c>
      <c r="J1048" s="104" t="s">
        <v>895</v>
      </c>
      <c r="K1048" s="116">
        <f t="shared" si="391"/>
        <v>68</v>
      </c>
      <c r="L1048" s="111">
        <v>85</v>
      </c>
      <c r="M1048" s="99" t="str">
        <f t="shared" si="393"/>
        <v/>
      </c>
      <c r="P1048" s="50">
        <v>0.1</v>
      </c>
      <c r="Q1048" s="54">
        <v>2.7777777777777778E-4</v>
      </c>
      <c r="R1048" s="52">
        <v>13</v>
      </c>
    </row>
    <row r="1049" spans="1:18" ht="24" customHeight="1">
      <c r="A1049" s="57">
        <v>1037</v>
      </c>
      <c r="B1049" s="230"/>
      <c r="C1049" s="217">
        <v>1826</v>
      </c>
      <c r="D1049" s="155" t="s">
        <v>865</v>
      </c>
      <c r="E1049" s="124"/>
      <c r="F1049" s="157">
        <v>6</v>
      </c>
      <c r="G1049" s="77" t="str">
        <f t="shared" si="392"/>
        <v/>
      </c>
      <c r="H1049" s="102">
        <v>15</v>
      </c>
      <c r="I1049" s="103" t="str">
        <f t="shared" si="402"/>
        <v/>
      </c>
      <c r="J1049" s="104" t="s">
        <v>895</v>
      </c>
      <c r="K1049" s="116">
        <f t="shared" si="391"/>
        <v>68</v>
      </c>
      <c r="L1049" s="111">
        <v>85</v>
      </c>
      <c r="M1049" s="99" t="str">
        <f t="shared" si="393"/>
        <v/>
      </c>
      <c r="P1049" s="50">
        <v>0.1</v>
      </c>
      <c r="Q1049" s="54">
        <v>2.7777777777777778E-4</v>
      </c>
      <c r="R1049" s="52">
        <v>13</v>
      </c>
    </row>
    <row r="1050" spans="1:18" ht="24" customHeight="1">
      <c r="A1050" s="57">
        <v>1038</v>
      </c>
      <c r="B1050" s="230"/>
      <c r="C1050" s="217">
        <v>1811</v>
      </c>
      <c r="D1050" s="155" t="s">
        <v>1085</v>
      </c>
      <c r="E1050" s="124"/>
      <c r="F1050" s="157">
        <v>6</v>
      </c>
      <c r="G1050" s="77" t="str">
        <f t="shared" ref="G1050" si="435">IF(E1050="","",E1050*F1050)</f>
        <v/>
      </c>
      <c r="H1050" s="102">
        <v>15</v>
      </c>
      <c r="I1050" s="103" t="str">
        <f t="shared" ref="I1050" si="436">IF(E1050="","",E1050/H1050)</f>
        <v/>
      </c>
      <c r="J1050" s="104" t="s">
        <v>895</v>
      </c>
      <c r="K1050" s="116">
        <f t="shared" ref="K1050" si="437">L1050*(1+K$9)</f>
        <v>68</v>
      </c>
      <c r="L1050" s="111">
        <v>85</v>
      </c>
      <c r="M1050" s="99" t="str">
        <f t="shared" ref="M1050" si="438">IF(E1050="","",G1050*K1050)</f>
        <v/>
      </c>
      <c r="P1050" s="50">
        <v>0.1</v>
      </c>
      <c r="Q1050" s="54">
        <v>2.7777777777777778E-4</v>
      </c>
      <c r="R1050" s="52">
        <v>13</v>
      </c>
    </row>
    <row r="1051" spans="1:18" ht="24" customHeight="1">
      <c r="A1051" s="57">
        <v>1039</v>
      </c>
      <c r="B1051" s="230"/>
      <c r="C1051" s="217">
        <v>1482</v>
      </c>
      <c r="D1051" s="155" t="s">
        <v>879</v>
      </c>
      <c r="E1051" s="124"/>
      <c r="F1051" s="157">
        <v>6</v>
      </c>
      <c r="G1051" s="77" t="str">
        <f t="shared" si="392"/>
        <v/>
      </c>
      <c r="H1051" s="102">
        <v>15</v>
      </c>
      <c r="I1051" s="103" t="str">
        <f t="shared" si="402"/>
        <v/>
      </c>
      <c r="J1051" s="104" t="s">
        <v>895</v>
      </c>
      <c r="K1051" s="116">
        <f t="shared" si="391"/>
        <v>68</v>
      </c>
      <c r="L1051" s="111">
        <v>85</v>
      </c>
      <c r="M1051" s="99" t="str">
        <f t="shared" si="393"/>
        <v/>
      </c>
      <c r="P1051" s="50">
        <v>0.1</v>
      </c>
      <c r="Q1051" s="54">
        <v>2.7777777777777778E-4</v>
      </c>
      <c r="R1051" s="52">
        <v>13</v>
      </c>
    </row>
    <row r="1052" spans="1:18" ht="24" customHeight="1">
      <c r="A1052" s="57">
        <v>1040</v>
      </c>
      <c r="B1052" s="230"/>
      <c r="C1052" s="217">
        <v>1812</v>
      </c>
      <c r="D1052" s="155" t="s">
        <v>815</v>
      </c>
      <c r="E1052" s="124"/>
      <c r="F1052" s="157">
        <v>6</v>
      </c>
      <c r="G1052" s="77" t="str">
        <f t="shared" si="392"/>
        <v/>
      </c>
      <c r="H1052" s="102">
        <v>15</v>
      </c>
      <c r="I1052" s="103" t="str">
        <f t="shared" si="402"/>
        <v/>
      </c>
      <c r="J1052" s="104" t="s">
        <v>895</v>
      </c>
      <c r="K1052" s="116">
        <f t="shared" si="391"/>
        <v>68</v>
      </c>
      <c r="L1052" s="111">
        <v>85</v>
      </c>
      <c r="M1052" s="99" t="str">
        <f t="shared" si="393"/>
        <v/>
      </c>
      <c r="P1052" s="50">
        <v>0.1</v>
      </c>
      <c r="Q1052" s="54">
        <v>2.7777777777777778E-4</v>
      </c>
      <c r="R1052" s="52">
        <v>13</v>
      </c>
    </row>
    <row r="1053" spans="1:18" ht="24" customHeight="1">
      <c r="A1053" s="57">
        <v>1041</v>
      </c>
      <c r="B1053" s="230"/>
      <c r="C1053" s="217">
        <v>1717</v>
      </c>
      <c r="D1053" s="155" t="s">
        <v>1086</v>
      </c>
      <c r="E1053" s="124"/>
      <c r="F1053" s="157">
        <v>6</v>
      </c>
      <c r="G1053" s="77" t="str">
        <f t="shared" ref="G1053" si="439">IF(E1053="","",E1053*F1053)</f>
        <v/>
      </c>
      <c r="H1053" s="102">
        <v>15</v>
      </c>
      <c r="I1053" s="103" t="str">
        <f t="shared" ref="I1053" si="440">IF(E1053="","",E1053/H1053)</f>
        <v/>
      </c>
      <c r="J1053" s="104" t="s">
        <v>895</v>
      </c>
      <c r="K1053" s="116">
        <f t="shared" ref="K1053" si="441">L1053*(1+K$9)</f>
        <v>68</v>
      </c>
      <c r="L1053" s="111">
        <v>85</v>
      </c>
      <c r="M1053" s="99" t="str">
        <f t="shared" ref="M1053" si="442">IF(E1053="","",G1053*K1053)</f>
        <v/>
      </c>
      <c r="P1053" s="50">
        <v>0.1</v>
      </c>
      <c r="Q1053" s="54">
        <v>2.7777777777777778E-4</v>
      </c>
      <c r="R1053" s="52">
        <v>13</v>
      </c>
    </row>
    <row r="1054" spans="1:18" ht="24" customHeight="1">
      <c r="A1054" s="57">
        <v>1042</v>
      </c>
      <c r="B1054" s="230"/>
      <c r="C1054" s="217">
        <v>1827</v>
      </c>
      <c r="D1054" s="155" t="s">
        <v>293</v>
      </c>
      <c r="E1054" s="124"/>
      <c r="F1054" s="157">
        <v>6</v>
      </c>
      <c r="G1054" s="77" t="str">
        <f t="shared" si="392"/>
        <v/>
      </c>
      <c r="H1054" s="102">
        <v>15</v>
      </c>
      <c r="I1054" s="103" t="str">
        <f t="shared" si="402"/>
        <v/>
      </c>
      <c r="J1054" s="104" t="s">
        <v>895</v>
      </c>
      <c r="K1054" s="116">
        <f t="shared" si="391"/>
        <v>68</v>
      </c>
      <c r="L1054" s="111">
        <v>85</v>
      </c>
      <c r="M1054" s="99" t="str">
        <f t="shared" si="393"/>
        <v/>
      </c>
      <c r="P1054" s="50">
        <v>0.1</v>
      </c>
      <c r="Q1054" s="54">
        <v>2.7777777777777778E-4</v>
      </c>
      <c r="R1054" s="52">
        <v>13</v>
      </c>
    </row>
    <row r="1055" spans="1:18" ht="24" customHeight="1">
      <c r="A1055" s="57">
        <v>1043</v>
      </c>
      <c r="B1055" s="230"/>
      <c r="C1055" s="217">
        <v>1828</v>
      </c>
      <c r="D1055" s="155" t="s">
        <v>294</v>
      </c>
      <c r="E1055" s="124"/>
      <c r="F1055" s="157">
        <v>6</v>
      </c>
      <c r="G1055" s="77" t="str">
        <f t="shared" si="392"/>
        <v/>
      </c>
      <c r="H1055" s="102">
        <v>15</v>
      </c>
      <c r="I1055" s="103" t="str">
        <f t="shared" si="402"/>
        <v/>
      </c>
      <c r="J1055" s="104" t="s">
        <v>895</v>
      </c>
      <c r="K1055" s="116">
        <f t="shared" si="391"/>
        <v>68</v>
      </c>
      <c r="L1055" s="111">
        <v>85</v>
      </c>
      <c r="M1055" s="99" t="str">
        <f t="shared" si="393"/>
        <v/>
      </c>
      <c r="P1055" s="50">
        <v>0.1</v>
      </c>
      <c r="Q1055" s="54">
        <v>2.7777777777777778E-4</v>
      </c>
      <c r="R1055" s="52">
        <v>13</v>
      </c>
    </row>
    <row r="1056" spans="1:18" ht="24" customHeight="1">
      <c r="A1056" s="57">
        <v>1044</v>
      </c>
      <c r="B1056" s="230"/>
      <c r="C1056" s="217">
        <v>1813</v>
      </c>
      <c r="D1056" s="155" t="s">
        <v>956</v>
      </c>
      <c r="E1056" s="124"/>
      <c r="F1056" s="157">
        <v>6</v>
      </c>
      <c r="G1056" s="77" t="str">
        <f t="shared" ref="G1056" si="443">IF(E1056="","",E1056*F1056)</f>
        <v/>
      </c>
      <c r="H1056" s="102">
        <v>15</v>
      </c>
      <c r="I1056" s="103" t="str">
        <f t="shared" ref="I1056" si="444">IF(E1056="","",E1056/H1056)</f>
        <v/>
      </c>
      <c r="J1056" s="104" t="s">
        <v>895</v>
      </c>
      <c r="K1056" s="116">
        <f t="shared" ref="K1056" si="445">L1056*(1+K$9)</f>
        <v>68</v>
      </c>
      <c r="L1056" s="111">
        <v>85</v>
      </c>
      <c r="M1056" s="99" t="str">
        <f t="shared" ref="M1056" si="446">IF(E1056="","",G1056*K1056)</f>
        <v/>
      </c>
      <c r="P1056" s="50">
        <v>0.1</v>
      </c>
      <c r="Q1056" s="54">
        <v>2.7777777777777778E-4</v>
      </c>
      <c r="R1056" s="52">
        <v>13</v>
      </c>
    </row>
    <row r="1057" spans="1:18" ht="24" customHeight="1">
      <c r="A1057" s="57">
        <v>1045</v>
      </c>
      <c r="B1057" s="230"/>
      <c r="C1057" s="217">
        <v>1814</v>
      </c>
      <c r="D1057" s="155" t="s">
        <v>816</v>
      </c>
      <c r="E1057" s="124"/>
      <c r="F1057" s="157">
        <v>6</v>
      </c>
      <c r="G1057" s="77" t="str">
        <f t="shared" si="392"/>
        <v/>
      </c>
      <c r="H1057" s="102">
        <v>15</v>
      </c>
      <c r="I1057" s="103" t="str">
        <f t="shared" si="402"/>
        <v/>
      </c>
      <c r="J1057" s="104" t="s">
        <v>895</v>
      </c>
      <c r="K1057" s="116">
        <f t="shared" si="391"/>
        <v>68</v>
      </c>
      <c r="L1057" s="111">
        <v>85</v>
      </c>
      <c r="M1057" s="99" t="str">
        <f t="shared" si="393"/>
        <v/>
      </c>
      <c r="P1057" s="50">
        <v>0.1</v>
      </c>
      <c r="Q1057" s="54">
        <v>2.7777777777777778E-4</v>
      </c>
      <c r="R1057" s="52">
        <v>13</v>
      </c>
    </row>
    <row r="1058" spans="1:18" ht="24" customHeight="1">
      <c r="A1058" s="57">
        <v>1046</v>
      </c>
      <c r="B1058" s="230"/>
      <c r="C1058" s="217">
        <v>1815</v>
      </c>
      <c r="D1058" s="155" t="s">
        <v>817</v>
      </c>
      <c r="E1058" s="124"/>
      <c r="F1058" s="157">
        <v>6</v>
      </c>
      <c r="G1058" s="77" t="str">
        <f t="shared" si="392"/>
        <v/>
      </c>
      <c r="H1058" s="102">
        <v>15</v>
      </c>
      <c r="I1058" s="103" t="str">
        <f t="shared" si="402"/>
        <v/>
      </c>
      <c r="J1058" s="104" t="s">
        <v>895</v>
      </c>
      <c r="K1058" s="116">
        <f t="shared" si="391"/>
        <v>68</v>
      </c>
      <c r="L1058" s="111">
        <v>85</v>
      </c>
      <c r="M1058" s="99" t="str">
        <f t="shared" si="393"/>
        <v/>
      </c>
      <c r="P1058" s="50">
        <v>0.1</v>
      </c>
      <c r="Q1058" s="54">
        <v>2.7777777777777778E-4</v>
      </c>
      <c r="R1058" s="52">
        <v>13</v>
      </c>
    </row>
    <row r="1059" spans="1:18" ht="24" customHeight="1">
      <c r="A1059" s="57">
        <v>1047</v>
      </c>
      <c r="B1059" s="230"/>
      <c r="C1059" s="217">
        <v>1829</v>
      </c>
      <c r="D1059" s="155" t="s">
        <v>818</v>
      </c>
      <c r="E1059" s="124"/>
      <c r="F1059" s="157">
        <v>6</v>
      </c>
      <c r="G1059" s="77" t="str">
        <f t="shared" si="392"/>
        <v/>
      </c>
      <c r="H1059" s="102">
        <v>15</v>
      </c>
      <c r="I1059" s="103" t="str">
        <f t="shared" si="402"/>
        <v/>
      </c>
      <c r="J1059" s="104" t="s">
        <v>895</v>
      </c>
      <c r="K1059" s="116">
        <f t="shared" si="391"/>
        <v>68</v>
      </c>
      <c r="L1059" s="111">
        <v>85</v>
      </c>
      <c r="M1059" s="99" t="str">
        <f t="shared" si="393"/>
        <v/>
      </c>
      <c r="P1059" s="50">
        <v>0.1</v>
      </c>
      <c r="Q1059" s="54">
        <v>2.7777777777777778E-4</v>
      </c>
      <c r="R1059" s="52">
        <v>13</v>
      </c>
    </row>
    <row r="1060" spans="1:18" ht="24" customHeight="1">
      <c r="A1060" s="57">
        <v>1048</v>
      </c>
      <c r="B1060" s="230"/>
      <c r="C1060" s="217">
        <v>1816</v>
      </c>
      <c r="D1060" s="155" t="s">
        <v>292</v>
      </c>
      <c r="E1060" s="124"/>
      <c r="F1060" s="157">
        <v>6</v>
      </c>
      <c r="G1060" s="77" t="str">
        <f t="shared" si="392"/>
        <v/>
      </c>
      <c r="H1060" s="102">
        <v>15</v>
      </c>
      <c r="I1060" s="103" t="str">
        <f t="shared" si="402"/>
        <v/>
      </c>
      <c r="J1060" s="104" t="s">
        <v>895</v>
      </c>
      <c r="K1060" s="116">
        <f t="shared" si="391"/>
        <v>68</v>
      </c>
      <c r="L1060" s="111">
        <v>85</v>
      </c>
      <c r="M1060" s="99" t="str">
        <f t="shared" si="393"/>
        <v/>
      </c>
      <c r="P1060" s="50">
        <v>0.1</v>
      </c>
      <c r="Q1060" s="54">
        <v>2.7777777777777778E-4</v>
      </c>
      <c r="R1060" s="52">
        <v>13</v>
      </c>
    </row>
    <row r="1061" spans="1:18" ht="24" customHeight="1">
      <c r="A1061" s="57">
        <v>1049</v>
      </c>
      <c r="B1061" s="230"/>
      <c r="C1061" s="217">
        <v>1817</v>
      </c>
      <c r="D1061" s="155" t="s">
        <v>819</v>
      </c>
      <c r="E1061" s="124"/>
      <c r="F1061" s="157">
        <v>6</v>
      </c>
      <c r="G1061" s="77" t="str">
        <f t="shared" si="392"/>
        <v/>
      </c>
      <c r="H1061" s="102">
        <v>15</v>
      </c>
      <c r="I1061" s="103" t="str">
        <f t="shared" si="402"/>
        <v/>
      </c>
      <c r="J1061" s="104" t="s">
        <v>895</v>
      </c>
      <c r="K1061" s="116">
        <f t="shared" si="391"/>
        <v>68</v>
      </c>
      <c r="L1061" s="111">
        <v>85</v>
      </c>
      <c r="M1061" s="99" t="str">
        <f t="shared" si="393"/>
        <v/>
      </c>
      <c r="P1061" s="50">
        <v>0.1</v>
      </c>
      <c r="Q1061" s="54">
        <v>2.7777777777777778E-4</v>
      </c>
      <c r="R1061" s="52">
        <v>13</v>
      </c>
    </row>
    <row r="1062" spans="1:18" ht="24" customHeight="1">
      <c r="A1062" s="57">
        <v>1050</v>
      </c>
      <c r="B1062" s="230"/>
      <c r="C1062" s="217">
        <v>1818</v>
      </c>
      <c r="D1062" s="155" t="s">
        <v>820</v>
      </c>
      <c r="E1062" s="124"/>
      <c r="F1062" s="157">
        <v>6</v>
      </c>
      <c r="G1062" s="77" t="str">
        <f t="shared" si="392"/>
        <v/>
      </c>
      <c r="H1062" s="102">
        <v>15</v>
      </c>
      <c r="I1062" s="103" t="str">
        <f t="shared" si="402"/>
        <v/>
      </c>
      <c r="J1062" s="104" t="s">
        <v>895</v>
      </c>
      <c r="K1062" s="116">
        <f t="shared" si="391"/>
        <v>68</v>
      </c>
      <c r="L1062" s="111">
        <v>85</v>
      </c>
      <c r="M1062" s="99" t="str">
        <f t="shared" si="393"/>
        <v/>
      </c>
      <c r="P1062" s="50">
        <v>0.1</v>
      </c>
      <c r="Q1062" s="54">
        <v>2.7777777777777778E-4</v>
      </c>
      <c r="R1062" s="52">
        <v>13</v>
      </c>
    </row>
    <row r="1063" spans="1:18" ht="24" customHeight="1">
      <c r="A1063" s="57">
        <v>1051</v>
      </c>
      <c r="B1063" s="230"/>
      <c r="C1063" s="217">
        <v>1819</v>
      </c>
      <c r="D1063" s="155" t="s">
        <v>821</v>
      </c>
      <c r="E1063" s="124"/>
      <c r="F1063" s="157">
        <v>6</v>
      </c>
      <c r="G1063" s="77" t="str">
        <f t="shared" si="392"/>
        <v/>
      </c>
      <c r="H1063" s="102">
        <v>15</v>
      </c>
      <c r="I1063" s="103" t="str">
        <f t="shared" si="402"/>
        <v/>
      </c>
      <c r="J1063" s="104" t="s">
        <v>895</v>
      </c>
      <c r="K1063" s="116">
        <f t="shared" si="391"/>
        <v>68</v>
      </c>
      <c r="L1063" s="111">
        <v>85</v>
      </c>
      <c r="M1063" s="99" t="str">
        <f t="shared" si="393"/>
        <v/>
      </c>
      <c r="P1063" s="50">
        <v>0.1</v>
      </c>
      <c r="Q1063" s="54">
        <v>2.7777777777777778E-4</v>
      </c>
      <c r="R1063" s="52">
        <v>13</v>
      </c>
    </row>
    <row r="1064" spans="1:18" ht="24" customHeight="1">
      <c r="A1064" s="57">
        <v>1052</v>
      </c>
      <c r="B1064" s="230"/>
      <c r="C1064" s="217">
        <v>1820</v>
      </c>
      <c r="D1064" s="155" t="s">
        <v>822</v>
      </c>
      <c r="E1064" s="124"/>
      <c r="F1064" s="157">
        <v>6</v>
      </c>
      <c r="G1064" s="77" t="str">
        <f t="shared" si="392"/>
        <v/>
      </c>
      <c r="H1064" s="102">
        <v>15</v>
      </c>
      <c r="I1064" s="103" t="str">
        <f t="shared" si="402"/>
        <v/>
      </c>
      <c r="J1064" s="104" t="s">
        <v>895</v>
      </c>
      <c r="K1064" s="116">
        <f t="shared" si="391"/>
        <v>68</v>
      </c>
      <c r="L1064" s="111">
        <v>85</v>
      </c>
      <c r="M1064" s="99" t="str">
        <f t="shared" si="393"/>
        <v/>
      </c>
      <c r="P1064" s="50">
        <v>0.1</v>
      </c>
      <c r="Q1064" s="54">
        <v>2.7777777777777778E-4</v>
      </c>
      <c r="R1064" s="52">
        <v>13</v>
      </c>
    </row>
    <row r="1065" spans="1:18" ht="24" customHeight="1">
      <c r="A1065" s="57">
        <v>1053</v>
      </c>
      <c r="B1065" s="230"/>
      <c r="C1065" s="217">
        <v>1822</v>
      </c>
      <c r="D1065" s="155" t="s">
        <v>823</v>
      </c>
      <c r="E1065" s="124"/>
      <c r="F1065" s="157">
        <v>6</v>
      </c>
      <c r="G1065" s="77" t="str">
        <f t="shared" si="392"/>
        <v/>
      </c>
      <c r="H1065" s="102">
        <v>15</v>
      </c>
      <c r="I1065" s="103" t="str">
        <f t="shared" si="402"/>
        <v/>
      </c>
      <c r="J1065" s="104" t="s">
        <v>895</v>
      </c>
      <c r="K1065" s="116">
        <f t="shared" si="391"/>
        <v>68</v>
      </c>
      <c r="L1065" s="111">
        <v>85</v>
      </c>
      <c r="M1065" s="99" t="str">
        <f t="shared" si="393"/>
        <v/>
      </c>
      <c r="P1065" s="50">
        <v>0.1</v>
      </c>
      <c r="Q1065" s="54">
        <v>2.7777777777777778E-4</v>
      </c>
      <c r="R1065" s="52">
        <v>13</v>
      </c>
    </row>
    <row r="1066" spans="1:18" ht="24" customHeight="1" thickBot="1">
      <c r="A1066" s="57">
        <v>1054</v>
      </c>
      <c r="B1066" s="231"/>
      <c r="C1066" s="217">
        <v>1823</v>
      </c>
      <c r="D1066" s="155" t="s">
        <v>824</v>
      </c>
      <c r="E1066" s="124"/>
      <c r="F1066" s="157">
        <v>6</v>
      </c>
      <c r="G1066" s="77" t="str">
        <f t="shared" si="392"/>
        <v/>
      </c>
      <c r="H1066" s="102">
        <v>15</v>
      </c>
      <c r="I1066" s="103" t="str">
        <f t="shared" si="402"/>
        <v/>
      </c>
      <c r="J1066" s="104" t="s">
        <v>895</v>
      </c>
      <c r="K1066" s="116">
        <f t="shared" si="391"/>
        <v>68</v>
      </c>
      <c r="L1066" s="111">
        <v>85</v>
      </c>
      <c r="M1066" s="99" t="str">
        <f t="shared" si="393"/>
        <v/>
      </c>
      <c r="P1066" s="50">
        <v>0.1</v>
      </c>
      <c r="Q1066" s="54">
        <v>2.7777777777777778E-4</v>
      </c>
      <c r="R1066" s="52">
        <v>13</v>
      </c>
    </row>
    <row r="1067" spans="1:18" ht="24" customHeight="1">
      <c r="A1067" s="57">
        <v>1055</v>
      </c>
      <c r="B1067" s="229"/>
      <c r="C1067" s="217">
        <v>242</v>
      </c>
      <c r="D1067" s="234" t="s">
        <v>1087</v>
      </c>
      <c r="E1067" s="124"/>
      <c r="F1067" s="157">
        <v>2</v>
      </c>
      <c r="G1067" s="77" t="str">
        <f t="shared" si="392"/>
        <v/>
      </c>
      <c r="H1067" s="102">
        <v>8</v>
      </c>
      <c r="I1067" s="103" t="str">
        <f t="shared" si="402"/>
        <v/>
      </c>
      <c r="J1067" s="104" t="s">
        <v>895</v>
      </c>
      <c r="K1067" s="116">
        <f t="shared" ref="K1067:K1115" si="447">L1067*(1+K$9)</f>
        <v>240</v>
      </c>
      <c r="L1067" s="111">
        <v>300</v>
      </c>
      <c r="M1067" s="99" t="str">
        <f t="shared" si="393"/>
        <v/>
      </c>
      <c r="P1067" s="50">
        <v>0.8</v>
      </c>
      <c r="Q1067" s="54">
        <v>1.1000000000000001E-3</v>
      </c>
      <c r="R1067" s="52">
        <v>13</v>
      </c>
    </row>
    <row r="1068" spans="1:18" ht="24" customHeight="1">
      <c r="A1068" s="57">
        <v>1056</v>
      </c>
      <c r="B1068" s="230"/>
      <c r="C1068" s="217">
        <v>1718</v>
      </c>
      <c r="D1068" s="150" t="s">
        <v>1088</v>
      </c>
      <c r="E1068" s="124"/>
      <c r="F1068" s="157">
        <v>2</v>
      </c>
      <c r="G1068" s="77" t="str">
        <f t="shared" ref="G1068:G1080" si="448">IF(E1068="","",E1068*F1068)</f>
        <v/>
      </c>
      <c r="H1068" s="102">
        <v>8</v>
      </c>
      <c r="I1068" s="103" t="str">
        <f t="shared" ref="I1068:I1080" si="449">IF(E1068="","",E1068/H1068)</f>
        <v/>
      </c>
      <c r="J1068" s="104" t="s">
        <v>895</v>
      </c>
      <c r="K1068" s="116">
        <f t="shared" ref="K1068:K1080" si="450">L1068*(1+K$9)</f>
        <v>240</v>
      </c>
      <c r="L1068" s="111">
        <v>300</v>
      </c>
      <c r="M1068" s="99" t="str">
        <f t="shared" ref="M1068:M1080" si="451">IF(E1068="","",G1068*K1068)</f>
        <v/>
      </c>
      <c r="P1068" s="50">
        <v>0.8</v>
      </c>
      <c r="Q1068" s="54">
        <v>1.1000000000000001E-3</v>
      </c>
      <c r="R1068" s="52">
        <v>13</v>
      </c>
    </row>
    <row r="1069" spans="1:18" ht="24" customHeight="1">
      <c r="A1069" s="57">
        <v>1057</v>
      </c>
      <c r="B1069" s="230"/>
      <c r="C1069" s="217">
        <v>1447</v>
      </c>
      <c r="D1069" s="150" t="s">
        <v>825</v>
      </c>
      <c r="E1069" s="124"/>
      <c r="F1069" s="157">
        <v>2</v>
      </c>
      <c r="G1069" s="77" t="str">
        <f t="shared" si="448"/>
        <v/>
      </c>
      <c r="H1069" s="102">
        <v>8</v>
      </c>
      <c r="I1069" s="103" t="str">
        <f t="shared" si="449"/>
        <v/>
      </c>
      <c r="J1069" s="104" t="s">
        <v>895</v>
      </c>
      <c r="K1069" s="116">
        <f t="shared" si="450"/>
        <v>240</v>
      </c>
      <c r="L1069" s="111">
        <v>300</v>
      </c>
      <c r="M1069" s="99" t="str">
        <f t="shared" si="451"/>
        <v/>
      </c>
      <c r="P1069" s="50">
        <v>0.8</v>
      </c>
      <c r="Q1069" s="54">
        <v>1.1000000000000001E-3</v>
      </c>
      <c r="R1069" s="52">
        <v>13</v>
      </c>
    </row>
    <row r="1070" spans="1:18" ht="24" customHeight="1">
      <c r="A1070" s="57">
        <v>1058</v>
      </c>
      <c r="B1070" s="230"/>
      <c r="C1070" s="217">
        <v>1719</v>
      </c>
      <c r="D1070" s="150" t="s">
        <v>1089</v>
      </c>
      <c r="E1070" s="124"/>
      <c r="F1070" s="157">
        <v>2</v>
      </c>
      <c r="G1070" s="77" t="str">
        <f t="shared" si="448"/>
        <v/>
      </c>
      <c r="H1070" s="102">
        <v>8</v>
      </c>
      <c r="I1070" s="103" t="str">
        <f t="shared" si="449"/>
        <v/>
      </c>
      <c r="J1070" s="104" t="s">
        <v>895</v>
      </c>
      <c r="K1070" s="116">
        <f t="shared" si="450"/>
        <v>240</v>
      </c>
      <c r="L1070" s="111">
        <v>300</v>
      </c>
      <c r="M1070" s="99" t="str">
        <f t="shared" si="451"/>
        <v/>
      </c>
      <c r="P1070" s="50">
        <v>0.8</v>
      </c>
      <c r="Q1070" s="54">
        <v>1.1000000000000001E-3</v>
      </c>
      <c r="R1070" s="52">
        <v>13</v>
      </c>
    </row>
    <row r="1071" spans="1:18" ht="24" customHeight="1">
      <c r="A1071" s="57">
        <v>1059</v>
      </c>
      <c r="B1071" s="230"/>
      <c r="C1071" s="217">
        <v>1483</v>
      </c>
      <c r="D1071" s="150" t="s">
        <v>1090</v>
      </c>
      <c r="E1071" s="124"/>
      <c r="F1071" s="157">
        <v>2</v>
      </c>
      <c r="G1071" s="77" t="str">
        <f t="shared" si="448"/>
        <v/>
      </c>
      <c r="H1071" s="102">
        <v>8</v>
      </c>
      <c r="I1071" s="103" t="str">
        <f t="shared" si="449"/>
        <v/>
      </c>
      <c r="J1071" s="104" t="s">
        <v>895</v>
      </c>
      <c r="K1071" s="116">
        <f t="shared" si="450"/>
        <v>240</v>
      </c>
      <c r="L1071" s="111">
        <v>300</v>
      </c>
      <c r="M1071" s="99" t="str">
        <f t="shared" si="451"/>
        <v/>
      </c>
      <c r="P1071" s="50">
        <v>0.8</v>
      </c>
      <c r="Q1071" s="54">
        <v>1.1000000000000001E-3</v>
      </c>
      <c r="R1071" s="52">
        <v>13</v>
      </c>
    </row>
    <row r="1072" spans="1:18" ht="24" customHeight="1">
      <c r="A1072" s="57">
        <v>1060</v>
      </c>
      <c r="B1072" s="230"/>
      <c r="C1072" s="217">
        <v>1448</v>
      </c>
      <c r="D1072" s="150" t="s">
        <v>826</v>
      </c>
      <c r="E1072" s="124"/>
      <c r="F1072" s="157">
        <v>2</v>
      </c>
      <c r="G1072" s="77" t="str">
        <f t="shared" si="448"/>
        <v/>
      </c>
      <c r="H1072" s="102">
        <v>8</v>
      </c>
      <c r="I1072" s="103" t="str">
        <f t="shared" si="449"/>
        <v/>
      </c>
      <c r="J1072" s="104" t="s">
        <v>895</v>
      </c>
      <c r="K1072" s="116">
        <f t="shared" si="450"/>
        <v>240</v>
      </c>
      <c r="L1072" s="111">
        <v>300</v>
      </c>
      <c r="M1072" s="99" t="str">
        <f t="shared" si="451"/>
        <v/>
      </c>
      <c r="P1072" s="50">
        <v>0.8</v>
      </c>
      <c r="Q1072" s="54">
        <v>1.1000000000000001E-3</v>
      </c>
      <c r="R1072" s="52">
        <v>13</v>
      </c>
    </row>
    <row r="1073" spans="1:18" ht="24" customHeight="1">
      <c r="A1073" s="57">
        <v>1061</v>
      </c>
      <c r="B1073" s="230"/>
      <c r="C1073" s="217">
        <v>1720</v>
      </c>
      <c r="D1073" s="150" t="s">
        <v>1091</v>
      </c>
      <c r="E1073" s="124"/>
      <c r="F1073" s="157">
        <v>2</v>
      </c>
      <c r="G1073" s="77" t="str">
        <f t="shared" si="448"/>
        <v/>
      </c>
      <c r="H1073" s="102">
        <v>8</v>
      </c>
      <c r="I1073" s="103" t="str">
        <f t="shared" si="449"/>
        <v/>
      </c>
      <c r="J1073" s="104" t="s">
        <v>895</v>
      </c>
      <c r="K1073" s="116">
        <f t="shared" si="450"/>
        <v>240</v>
      </c>
      <c r="L1073" s="111">
        <v>300</v>
      </c>
      <c r="M1073" s="99" t="str">
        <f t="shared" si="451"/>
        <v/>
      </c>
      <c r="P1073" s="50">
        <v>0.8</v>
      </c>
      <c r="Q1073" s="54">
        <v>1.1000000000000001E-3</v>
      </c>
      <c r="R1073" s="52">
        <v>13</v>
      </c>
    </row>
    <row r="1074" spans="1:18" ht="24" customHeight="1">
      <c r="A1074" s="57">
        <v>1062</v>
      </c>
      <c r="B1074" s="230"/>
      <c r="C1074" s="217">
        <v>1449</v>
      </c>
      <c r="D1074" s="150" t="s">
        <v>957</v>
      </c>
      <c r="E1074" s="124"/>
      <c r="F1074" s="157">
        <v>2</v>
      </c>
      <c r="G1074" s="77" t="str">
        <f t="shared" si="448"/>
        <v/>
      </c>
      <c r="H1074" s="102">
        <v>8</v>
      </c>
      <c r="I1074" s="103" t="str">
        <f t="shared" si="449"/>
        <v/>
      </c>
      <c r="J1074" s="104" t="s">
        <v>895</v>
      </c>
      <c r="K1074" s="116">
        <f t="shared" si="450"/>
        <v>240</v>
      </c>
      <c r="L1074" s="111">
        <v>300</v>
      </c>
      <c r="M1074" s="99" t="str">
        <f t="shared" si="451"/>
        <v/>
      </c>
      <c r="P1074" s="50">
        <v>0.8</v>
      </c>
      <c r="Q1074" s="54">
        <v>1.1000000000000001E-3</v>
      </c>
      <c r="R1074" s="52">
        <v>13</v>
      </c>
    </row>
    <row r="1075" spans="1:18" ht="24" customHeight="1">
      <c r="A1075" s="57">
        <v>1063</v>
      </c>
      <c r="B1075" s="230"/>
      <c r="C1075" s="217">
        <v>1721</v>
      </c>
      <c r="D1075" s="150" t="s">
        <v>1092</v>
      </c>
      <c r="E1075" s="124"/>
      <c r="F1075" s="157">
        <v>2</v>
      </c>
      <c r="G1075" s="77" t="str">
        <f t="shared" si="448"/>
        <v/>
      </c>
      <c r="H1075" s="102">
        <v>8</v>
      </c>
      <c r="I1075" s="103" t="str">
        <f t="shared" si="449"/>
        <v/>
      </c>
      <c r="J1075" s="104" t="s">
        <v>895</v>
      </c>
      <c r="K1075" s="116">
        <f t="shared" si="450"/>
        <v>240</v>
      </c>
      <c r="L1075" s="111">
        <v>300</v>
      </c>
      <c r="M1075" s="99" t="str">
        <f t="shared" si="451"/>
        <v/>
      </c>
      <c r="P1075" s="50">
        <v>0.8</v>
      </c>
      <c r="Q1075" s="54">
        <v>1.1000000000000001E-3</v>
      </c>
      <c r="R1075" s="52">
        <v>13</v>
      </c>
    </row>
    <row r="1076" spans="1:18" ht="24" customHeight="1">
      <c r="A1076" s="57">
        <v>1064</v>
      </c>
      <c r="B1076" s="230"/>
      <c r="C1076" s="217">
        <v>1450</v>
      </c>
      <c r="D1076" s="150" t="s">
        <v>827</v>
      </c>
      <c r="E1076" s="124"/>
      <c r="F1076" s="157">
        <v>2</v>
      </c>
      <c r="G1076" s="77" t="str">
        <f t="shared" si="448"/>
        <v/>
      </c>
      <c r="H1076" s="102">
        <v>8</v>
      </c>
      <c r="I1076" s="103" t="str">
        <f t="shared" si="449"/>
        <v/>
      </c>
      <c r="J1076" s="104" t="s">
        <v>895</v>
      </c>
      <c r="K1076" s="116">
        <f t="shared" si="450"/>
        <v>240</v>
      </c>
      <c r="L1076" s="111">
        <v>300</v>
      </c>
      <c r="M1076" s="99" t="str">
        <f t="shared" si="451"/>
        <v/>
      </c>
      <c r="P1076" s="50">
        <v>0.8</v>
      </c>
      <c r="Q1076" s="54">
        <v>1.1000000000000001E-3</v>
      </c>
      <c r="R1076" s="52">
        <v>13</v>
      </c>
    </row>
    <row r="1077" spans="1:18" ht="24" customHeight="1">
      <c r="A1077" s="57">
        <v>1065</v>
      </c>
      <c r="B1077" s="230"/>
      <c r="C1077" s="217">
        <v>1451</v>
      </c>
      <c r="D1077" s="150" t="s">
        <v>828</v>
      </c>
      <c r="E1077" s="124"/>
      <c r="F1077" s="157">
        <v>2</v>
      </c>
      <c r="G1077" s="77" t="str">
        <f t="shared" si="448"/>
        <v/>
      </c>
      <c r="H1077" s="102">
        <v>8</v>
      </c>
      <c r="I1077" s="103" t="str">
        <f t="shared" si="449"/>
        <v/>
      </c>
      <c r="J1077" s="104" t="s">
        <v>895</v>
      </c>
      <c r="K1077" s="116">
        <f t="shared" si="450"/>
        <v>240</v>
      </c>
      <c r="L1077" s="111">
        <v>300</v>
      </c>
      <c r="M1077" s="99" t="str">
        <f t="shared" si="451"/>
        <v/>
      </c>
      <c r="P1077" s="50">
        <v>0.8</v>
      </c>
      <c r="Q1077" s="54">
        <v>1.1000000000000001E-3</v>
      </c>
      <c r="R1077" s="52">
        <v>13</v>
      </c>
    </row>
    <row r="1078" spans="1:18" ht="24" customHeight="1">
      <c r="A1078" s="57">
        <v>1066</v>
      </c>
      <c r="B1078" s="230"/>
      <c r="C1078" s="217">
        <v>1452</v>
      </c>
      <c r="D1078" s="150" t="s">
        <v>829</v>
      </c>
      <c r="E1078" s="124"/>
      <c r="F1078" s="157">
        <v>2</v>
      </c>
      <c r="G1078" s="77" t="str">
        <f t="shared" si="448"/>
        <v/>
      </c>
      <c r="H1078" s="102">
        <v>8</v>
      </c>
      <c r="I1078" s="103" t="str">
        <f t="shared" si="449"/>
        <v/>
      </c>
      <c r="J1078" s="104" t="s">
        <v>895</v>
      </c>
      <c r="K1078" s="116">
        <f t="shared" si="450"/>
        <v>240</v>
      </c>
      <c r="L1078" s="111">
        <v>300</v>
      </c>
      <c r="M1078" s="99" t="str">
        <f t="shared" si="451"/>
        <v/>
      </c>
      <c r="P1078" s="50">
        <v>0.8</v>
      </c>
      <c r="Q1078" s="54">
        <v>1.1000000000000001E-3</v>
      </c>
      <c r="R1078" s="52">
        <v>13</v>
      </c>
    </row>
    <row r="1079" spans="1:18" ht="24" customHeight="1">
      <c r="A1079" s="57">
        <v>1067</v>
      </c>
      <c r="B1079" s="230"/>
      <c r="C1079" s="217">
        <v>1453</v>
      </c>
      <c r="D1079" s="150" t="s">
        <v>830</v>
      </c>
      <c r="E1079" s="124"/>
      <c r="F1079" s="157">
        <v>2</v>
      </c>
      <c r="G1079" s="77" t="str">
        <f t="shared" si="448"/>
        <v/>
      </c>
      <c r="H1079" s="102">
        <v>8</v>
      </c>
      <c r="I1079" s="103" t="str">
        <f t="shared" si="449"/>
        <v/>
      </c>
      <c r="J1079" s="104" t="s">
        <v>895</v>
      </c>
      <c r="K1079" s="116">
        <f t="shared" si="450"/>
        <v>240</v>
      </c>
      <c r="L1079" s="111">
        <v>300</v>
      </c>
      <c r="M1079" s="99" t="str">
        <f t="shared" si="451"/>
        <v/>
      </c>
      <c r="P1079" s="50">
        <v>0.8</v>
      </c>
      <c r="Q1079" s="54">
        <v>1.1000000000000001E-3</v>
      </c>
      <c r="R1079" s="52">
        <v>13</v>
      </c>
    </row>
    <row r="1080" spans="1:18" ht="24" customHeight="1">
      <c r="A1080" s="57">
        <v>1068</v>
      </c>
      <c r="B1080" s="230"/>
      <c r="C1080" s="217">
        <v>1722</v>
      </c>
      <c r="D1080" s="150" t="s">
        <v>1093</v>
      </c>
      <c r="E1080" s="124"/>
      <c r="F1080" s="157">
        <v>2</v>
      </c>
      <c r="G1080" s="77" t="str">
        <f t="shared" si="448"/>
        <v/>
      </c>
      <c r="H1080" s="102">
        <v>8</v>
      </c>
      <c r="I1080" s="103" t="str">
        <f t="shared" si="449"/>
        <v/>
      </c>
      <c r="J1080" s="104" t="s">
        <v>895</v>
      </c>
      <c r="K1080" s="116">
        <f t="shared" si="450"/>
        <v>240</v>
      </c>
      <c r="L1080" s="111">
        <v>300</v>
      </c>
      <c r="M1080" s="99" t="str">
        <f t="shared" si="451"/>
        <v/>
      </c>
      <c r="P1080" s="50">
        <v>0.8</v>
      </c>
      <c r="Q1080" s="54">
        <v>1.1000000000000001E-3</v>
      </c>
      <c r="R1080" s="52">
        <v>13</v>
      </c>
    </row>
    <row r="1081" spans="1:18" ht="24" customHeight="1">
      <c r="A1081" s="57">
        <v>1069</v>
      </c>
      <c r="B1081" s="230"/>
      <c r="C1081" s="217">
        <v>1454</v>
      </c>
      <c r="D1081" s="150" t="s">
        <v>831</v>
      </c>
      <c r="E1081" s="124"/>
      <c r="F1081" s="157">
        <v>2</v>
      </c>
      <c r="G1081" s="77" t="str">
        <f t="shared" ref="G1081:G1115" si="452">IF(E1081="","",E1081*F1081)</f>
        <v/>
      </c>
      <c r="H1081" s="102">
        <v>8</v>
      </c>
      <c r="I1081" s="103" t="str">
        <f t="shared" si="402"/>
        <v/>
      </c>
      <c r="J1081" s="104" t="s">
        <v>895</v>
      </c>
      <c r="K1081" s="116">
        <f t="shared" si="447"/>
        <v>240</v>
      </c>
      <c r="L1081" s="111">
        <v>300</v>
      </c>
      <c r="M1081" s="99" t="str">
        <f t="shared" ref="M1081:M1115" si="453">IF(E1081="","",G1081*K1081)</f>
        <v/>
      </c>
      <c r="P1081" s="50">
        <v>0.8</v>
      </c>
      <c r="Q1081" s="54">
        <v>1.1000000000000001E-3</v>
      </c>
      <c r="R1081" s="52">
        <v>13</v>
      </c>
    </row>
    <row r="1082" spans="1:18" ht="24" customHeight="1">
      <c r="A1082" s="57">
        <v>1070</v>
      </c>
      <c r="B1082" s="230"/>
      <c r="C1082" s="217">
        <v>1455</v>
      </c>
      <c r="D1082" s="150" t="s">
        <v>832</v>
      </c>
      <c r="E1082" s="124"/>
      <c r="F1082" s="157">
        <v>2</v>
      </c>
      <c r="G1082" s="77" t="str">
        <f t="shared" si="452"/>
        <v/>
      </c>
      <c r="H1082" s="102">
        <v>8</v>
      </c>
      <c r="I1082" s="103" t="str">
        <f t="shared" si="402"/>
        <v/>
      </c>
      <c r="J1082" s="104" t="s">
        <v>895</v>
      </c>
      <c r="K1082" s="116">
        <f t="shared" si="447"/>
        <v>240</v>
      </c>
      <c r="L1082" s="111">
        <v>300</v>
      </c>
      <c r="M1082" s="99" t="str">
        <f t="shared" si="453"/>
        <v/>
      </c>
      <c r="P1082" s="50">
        <v>0.8</v>
      </c>
      <c r="Q1082" s="54">
        <v>1.1000000000000001E-3</v>
      </c>
      <c r="R1082" s="52">
        <v>13</v>
      </c>
    </row>
    <row r="1083" spans="1:18" ht="24" customHeight="1" thickBot="1">
      <c r="A1083" s="57">
        <v>1071</v>
      </c>
      <c r="B1083" s="231"/>
      <c r="C1083" s="217">
        <v>1456</v>
      </c>
      <c r="D1083" s="150" t="s">
        <v>833</v>
      </c>
      <c r="E1083" s="124"/>
      <c r="F1083" s="157">
        <v>2</v>
      </c>
      <c r="G1083" s="77" t="str">
        <f t="shared" si="452"/>
        <v/>
      </c>
      <c r="H1083" s="102">
        <v>8</v>
      </c>
      <c r="I1083" s="103" t="str">
        <f t="shared" si="402"/>
        <v/>
      </c>
      <c r="J1083" s="104" t="s">
        <v>895</v>
      </c>
      <c r="K1083" s="116">
        <f t="shared" si="447"/>
        <v>240</v>
      </c>
      <c r="L1083" s="111">
        <v>300</v>
      </c>
      <c r="M1083" s="99" t="str">
        <f t="shared" si="453"/>
        <v/>
      </c>
      <c r="P1083" s="50">
        <v>0.8</v>
      </c>
      <c r="Q1083" s="54">
        <v>1.1000000000000001E-3</v>
      </c>
      <c r="R1083" s="52">
        <v>13</v>
      </c>
    </row>
    <row r="1084" spans="1:18" ht="24" customHeight="1">
      <c r="A1084" s="57">
        <v>1072</v>
      </c>
      <c r="B1084" s="58"/>
      <c r="C1084" s="217">
        <v>1651</v>
      </c>
      <c r="D1084" s="233" t="s">
        <v>1095</v>
      </c>
      <c r="E1084" s="124"/>
      <c r="F1084" s="157">
        <v>1</v>
      </c>
      <c r="G1084" s="77" t="str">
        <f t="shared" ref="G1084" si="454">IF(E1084="","",E1084*F1084)</f>
        <v/>
      </c>
      <c r="H1084" s="102">
        <v>4</v>
      </c>
      <c r="I1084" s="103" t="str">
        <f t="shared" ref="I1084" si="455">IF(E1084="","",E1084/H1084)</f>
        <v/>
      </c>
      <c r="J1084" s="104" t="s">
        <v>895</v>
      </c>
      <c r="K1084" s="116">
        <f t="shared" ref="K1084" si="456">L1084*(1+K$9)</f>
        <v>792</v>
      </c>
      <c r="L1084" s="111">
        <v>990</v>
      </c>
      <c r="M1084" s="99" t="str">
        <f t="shared" ref="M1084" si="457">IF(E1084="","",G1084*K1084)</f>
        <v/>
      </c>
      <c r="P1084" s="50">
        <v>0.8</v>
      </c>
      <c r="Q1084" s="54">
        <v>1.1000000000000001E-3</v>
      </c>
      <c r="R1084" s="52">
        <v>13</v>
      </c>
    </row>
    <row r="1085" spans="1:18" ht="24" customHeight="1">
      <c r="A1085" s="57">
        <v>1073</v>
      </c>
      <c r="B1085" s="58"/>
      <c r="C1085" s="217">
        <v>1652</v>
      </c>
      <c r="D1085" s="150" t="s">
        <v>1096</v>
      </c>
      <c r="E1085" s="124"/>
      <c r="F1085" s="157">
        <v>1</v>
      </c>
      <c r="G1085" s="77" t="str">
        <f t="shared" ref="G1085:G1100" si="458">IF(E1085="","",E1085*F1085)</f>
        <v/>
      </c>
      <c r="H1085" s="102">
        <v>4</v>
      </c>
      <c r="I1085" s="103" t="str">
        <f t="shared" ref="I1085:I1100" si="459">IF(E1085="","",E1085/H1085)</f>
        <v/>
      </c>
      <c r="J1085" s="104" t="s">
        <v>895</v>
      </c>
      <c r="K1085" s="116">
        <f t="shared" ref="K1085:K1100" si="460">L1085*(1+K$9)</f>
        <v>792</v>
      </c>
      <c r="L1085" s="111">
        <v>990</v>
      </c>
      <c r="M1085" s="99" t="str">
        <f t="shared" ref="M1085:M1100" si="461">IF(E1085="","",G1085*K1085)</f>
        <v/>
      </c>
      <c r="P1085" s="50">
        <v>0.8</v>
      </c>
      <c r="Q1085" s="54">
        <v>1.1000000000000001E-3</v>
      </c>
      <c r="R1085" s="52">
        <v>13</v>
      </c>
    </row>
    <row r="1086" spans="1:18" ht="24" customHeight="1">
      <c r="A1086" s="57">
        <v>1074</v>
      </c>
      <c r="B1086" s="58"/>
      <c r="C1086" s="217">
        <v>1653</v>
      </c>
      <c r="D1086" s="150" t="s">
        <v>1097</v>
      </c>
      <c r="E1086" s="124"/>
      <c r="F1086" s="157">
        <v>1</v>
      </c>
      <c r="G1086" s="77" t="str">
        <f t="shared" ref="G1086:G1091" si="462">IF(E1086="","",E1086*F1086)</f>
        <v/>
      </c>
      <c r="H1086" s="102">
        <v>4</v>
      </c>
      <c r="I1086" s="103" t="str">
        <f t="shared" ref="I1086:I1091" si="463">IF(E1086="","",E1086/H1086)</f>
        <v/>
      </c>
      <c r="J1086" s="104" t="s">
        <v>895</v>
      </c>
      <c r="K1086" s="116">
        <f t="shared" ref="K1086:K1091" si="464">L1086*(1+K$9)</f>
        <v>792</v>
      </c>
      <c r="L1086" s="111">
        <v>990</v>
      </c>
      <c r="M1086" s="99" t="str">
        <f t="shared" ref="M1086:M1091" si="465">IF(E1086="","",G1086*K1086)</f>
        <v/>
      </c>
      <c r="P1086" s="50">
        <v>0.8</v>
      </c>
      <c r="Q1086" s="54">
        <v>1.1000000000000001E-3</v>
      </c>
      <c r="R1086" s="52">
        <v>13</v>
      </c>
    </row>
    <row r="1087" spans="1:18" ht="24" customHeight="1">
      <c r="A1087" s="57">
        <v>1075</v>
      </c>
      <c r="B1087" s="58"/>
      <c r="C1087" s="217">
        <v>1654</v>
      </c>
      <c r="D1087" s="150" t="s">
        <v>1098</v>
      </c>
      <c r="E1087" s="124"/>
      <c r="F1087" s="157">
        <v>1</v>
      </c>
      <c r="G1087" s="77" t="str">
        <f t="shared" si="462"/>
        <v/>
      </c>
      <c r="H1087" s="102">
        <v>4</v>
      </c>
      <c r="I1087" s="103" t="str">
        <f t="shared" si="463"/>
        <v/>
      </c>
      <c r="J1087" s="104" t="s">
        <v>895</v>
      </c>
      <c r="K1087" s="116">
        <f t="shared" si="464"/>
        <v>792</v>
      </c>
      <c r="L1087" s="111">
        <v>990</v>
      </c>
      <c r="M1087" s="99" t="str">
        <f t="shared" si="465"/>
        <v/>
      </c>
      <c r="P1087" s="50">
        <v>0.8</v>
      </c>
      <c r="Q1087" s="54">
        <v>1.1000000000000001E-3</v>
      </c>
      <c r="R1087" s="52">
        <v>13</v>
      </c>
    </row>
    <row r="1088" spans="1:18" ht="24" customHeight="1">
      <c r="A1088" s="57">
        <v>1076</v>
      </c>
      <c r="B1088" s="58"/>
      <c r="C1088" s="217">
        <v>1655</v>
      </c>
      <c r="D1088" s="150" t="s">
        <v>1099</v>
      </c>
      <c r="E1088" s="124"/>
      <c r="F1088" s="157">
        <v>1</v>
      </c>
      <c r="G1088" s="77" t="str">
        <f t="shared" si="462"/>
        <v/>
      </c>
      <c r="H1088" s="102">
        <v>4</v>
      </c>
      <c r="I1088" s="103" t="str">
        <f t="shared" si="463"/>
        <v/>
      </c>
      <c r="J1088" s="104" t="s">
        <v>895</v>
      </c>
      <c r="K1088" s="116">
        <f t="shared" si="464"/>
        <v>792</v>
      </c>
      <c r="L1088" s="111">
        <v>990</v>
      </c>
      <c r="M1088" s="99" t="str">
        <f t="shared" si="465"/>
        <v/>
      </c>
      <c r="P1088" s="50">
        <v>0.8</v>
      </c>
      <c r="Q1088" s="54">
        <v>1.1000000000000001E-3</v>
      </c>
      <c r="R1088" s="52">
        <v>13</v>
      </c>
    </row>
    <row r="1089" spans="1:18" ht="24" customHeight="1">
      <c r="A1089" s="57">
        <v>1077</v>
      </c>
      <c r="B1089" s="58"/>
      <c r="C1089" s="217">
        <v>1656</v>
      </c>
      <c r="D1089" s="150" t="s">
        <v>1100</v>
      </c>
      <c r="E1089" s="124"/>
      <c r="F1089" s="157">
        <v>1</v>
      </c>
      <c r="G1089" s="77" t="str">
        <f t="shared" si="462"/>
        <v/>
      </c>
      <c r="H1089" s="102">
        <v>4</v>
      </c>
      <c r="I1089" s="103" t="str">
        <f t="shared" si="463"/>
        <v/>
      </c>
      <c r="J1089" s="104" t="s">
        <v>895</v>
      </c>
      <c r="K1089" s="116">
        <f t="shared" si="464"/>
        <v>792</v>
      </c>
      <c r="L1089" s="111">
        <v>990</v>
      </c>
      <c r="M1089" s="99" t="str">
        <f t="shared" si="465"/>
        <v/>
      </c>
      <c r="P1089" s="50">
        <v>0.8</v>
      </c>
      <c r="Q1089" s="54">
        <v>1.1000000000000001E-3</v>
      </c>
      <c r="R1089" s="52">
        <v>13</v>
      </c>
    </row>
    <row r="1090" spans="1:18" ht="24" customHeight="1">
      <c r="A1090" s="57">
        <v>1078</v>
      </c>
      <c r="B1090" s="58"/>
      <c r="C1090" s="217">
        <v>1657</v>
      </c>
      <c r="D1090" s="150" t="s">
        <v>1101</v>
      </c>
      <c r="E1090" s="124"/>
      <c r="F1090" s="157">
        <v>1</v>
      </c>
      <c r="G1090" s="77" t="str">
        <f t="shared" si="462"/>
        <v/>
      </c>
      <c r="H1090" s="102">
        <v>4</v>
      </c>
      <c r="I1090" s="103" t="str">
        <f t="shared" si="463"/>
        <v/>
      </c>
      <c r="J1090" s="104" t="s">
        <v>895</v>
      </c>
      <c r="K1090" s="116">
        <f t="shared" si="464"/>
        <v>792</v>
      </c>
      <c r="L1090" s="111">
        <v>990</v>
      </c>
      <c r="M1090" s="99" t="str">
        <f t="shared" si="465"/>
        <v/>
      </c>
      <c r="P1090" s="50">
        <v>0.8</v>
      </c>
      <c r="Q1090" s="54">
        <v>1.1000000000000001E-3</v>
      </c>
      <c r="R1090" s="52">
        <v>13</v>
      </c>
    </row>
    <row r="1091" spans="1:18" ht="24" customHeight="1">
      <c r="A1091" s="57">
        <v>1079</v>
      </c>
      <c r="B1091" s="58"/>
      <c r="C1091" s="217">
        <v>1658</v>
      </c>
      <c r="D1091" s="150" t="s">
        <v>1102</v>
      </c>
      <c r="E1091" s="124"/>
      <c r="F1091" s="157">
        <v>1</v>
      </c>
      <c r="G1091" s="77" t="str">
        <f t="shared" si="462"/>
        <v/>
      </c>
      <c r="H1091" s="102">
        <v>4</v>
      </c>
      <c r="I1091" s="103" t="str">
        <f t="shared" si="463"/>
        <v/>
      </c>
      <c r="J1091" s="104" t="s">
        <v>895</v>
      </c>
      <c r="K1091" s="116">
        <f t="shared" si="464"/>
        <v>792</v>
      </c>
      <c r="L1091" s="111">
        <v>990</v>
      </c>
      <c r="M1091" s="99" t="str">
        <f t="shared" si="465"/>
        <v/>
      </c>
      <c r="P1091" s="50">
        <v>0.8</v>
      </c>
      <c r="Q1091" s="54">
        <v>1.1000000000000001E-3</v>
      </c>
      <c r="R1091" s="52">
        <v>13</v>
      </c>
    </row>
    <row r="1092" spans="1:18" ht="24" customHeight="1">
      <c r="A1092" s="57">
        <v>1080</v>
      </c>
      <c r="B1092" s="58"/>
      <c r="C1092" s="217">
        <v>1659</v>
      </c>
      <c r="D1092" s="150" t="s">
        <v>1103</v>
      </c>
      <c r="E1092" s="124"/>
      <c r="F1092" s="157">
        <v>1</v>
      </c>
      <c r="G1092" s="77" t="str">
        <f t="shared" si="458"/>
        <v/>
      </c>
      <c r="H1092" s="102">
        <v>4</v>
      </c>
      <c r="I1092" s="103" t="str">
        <f t="shared" si="459"/>
        <v/>
      </c>
      <c r="J1092" s="104" t="s">
        <v>895</v>
      </c>
      <c r="K1092" s="116">
        <f t="shared" si="460"/>
        <v>792</v>
      </c>
      <c r="L1092" s="111">
        <v>990</v>
      </c>
      <c r="M1092" s="99" t="str">
        <f t="shared" si="461"/>
        <v/>
      </c>
      <c r="P1092" s="50">
        <v>0.8</v>
      </c>
      <c r="Q1092" s="54">
        <v>1.1000000000000001E-3</v>
      </c>
      <c r="R1092" s="52">
        <v>13</v>
      </c>
    </row>
    <row r="1093" spans="1:18" ht="24" customHeight="1">
      <c r="A1093" s="57">
        <v>1081</v>
      </c>
      <c r="B1093" s="58"/>
      <c r="C1093" s="217">
        <v>1660</v>
      </c>
      <c r="D1093" s="150" t="s">
        <v>1104</v>
      </c>
      <c r="E1093" s="124"/>
      <c r="F1093" s="157">
        <v>1</v>
      </c>
      <c r="G1093" s="77" t="str">
        <f t="shared" si="458"/>
        <v/>
      </c>
      <c r="H1093" s="102">
        <v>4</v>
      </c>
      <c r="I1093" s="103" t="str">
        <f t="shared" si="459"/>
        <v/>
      </c>
      <c r="J1093" s="104" t="s">
        <v>895</v>
      </c>
      <c r="K1093" s="116">
        <f t="shared" si="460"/>
        <v>792</v>
      </c>
      <c r="L1093" s="111">
        <v>990</v>
      </c>
      <c r="M1093" s="99" t="str">
        <f t="shared" si="461"/>
        <v/>
      </c>
      <c r="P1093" s="50">
        <v>0.8</v>
      </c>
      <c r="Q1093" s="54">
        <v>1.1000000000000001E-3</v>
      </c>
      <c r="R1093" s="52">
        <v>13</v>
      </c>
    </row>
    <row r="1094" spans="1:18" ht="24" customHeight="1">
      <c r="A1094" s="57">
        <v>1082</v>
      </c>
      <c r="B1094" s="58"/>
      <c r="C1094" s="217">
        <v>1661</v>
      </c>
      <c r="D1094" s="150" t="s">
        <v>1105</v>
      </c>
      <c r="E1094" s="124"/>
      <c r="F1094" s="157">
        <v>1</v>
      </c>
      <c r="G1094" s="77" t="str">
        <f t="shared" si="458"/>
        <v/>
      </c>
      <c r="H1094" s="102">
        <v>4</v>
      </c>
      <c r="I1094" s="103" t="str">
        <f t="shared" si="459"/>
        <v/>
      </c>
      <c r="J1094" s="104" t="s">
        <v>895</v>
      </c>
      <c r="K1094" s="116">
        <f t="shared" si="460"/>
        <v>792</v>
      </c>
      <c r="L1094" s="111">
        <v>990</v>
      </c>
      <c r="M1094" s="99" t="str">
        <f t="shared" si="461"/>
        <v/>
      </c>
      <c r="P1094" s="50">
        <v>0.8</v>
      </c>
      <c r="Q1094" s="54">
        <v>1.1000000000000001E-3</v>
      </c>
      <c r="R1094" s="52">
        <v>13</v>
      </c>
    </row>
    <row r="1095" spans="1:18" ht="24" customHeight="1">
      <c r="A1095" s="57">
        <v>1083</v>
      </c>
      <c r="B1095" s="58"/>
      <c r="C1095" s="217">
        <v>1662</v>
      </c>
      <c r="D1095" s="150" t="s">
        <v>1106</v>
      </c>
      <c r="E1095" s="124"/>
      <c r="F1095" s="157">
        <v>1</v>
      </c>
      <c r="G1095" s="77" t="str">
        <f t="shared" si="458"/>
        <v/>
      </c>
      <c r="H1095" s="102">
        <v>4</v>
      </c>
      <c r="I1095" s="103" t="str">
        <f t="shared" si="459"/>
        <v/>
      </c>
      <c r="J1095" s="104" t="s">
        <v>895</v>
      </c>
      <c r="K1095" s="116">
        <f t="shared" si="460"/>
        <v>792</v>
      </c>
      <c r="L1095" s="111">
        <v>990</v>
      </c>
      <c r="M1095" s="99" t="str">
        <f t="shared" si="461"/>
        <v/>
      </c>
      <c r="P1095" s="50">
        <v>0.8</v>
      </c>
      <c r="Q1095" s="54">
        <v>1.1000000000000001E-3</v>
      </c>
      <c r="R1095" s="52">
        <v>13</v>
      </c>
    </row>
    <row r="1096" spans="1:18" ht="24" customHeight="1">
      <c r="A1096" s="57">
        <v>1084</v>
      </c>
      <c r="B1096" s="58"/>
      <c r="C1096" s="217">
        <v>1663</v>
      </c>
      <c r="D1096" s="150" t="s">
        <v>1107</v>
      </c>
      <c r="E1096" s="124"/>
      <c r="F1096" s="157">
        <v>1</v>
      </c>
      <c r="G1096" s="77" t="str">
        <f t="shared" si="458"/>
        <v/>
      </c>
      <c r="H1096" s="102">
        <v>4</v>
      </c>
      <c r="I1096" s="103" t="str">
        <f t="shared" si="459"/>
        <v/>
      </c>
      <c r="J1096" s="104" t="s">
        <v>895</v>
      </c>
      <c r="K1096" s="116">
        <f t="shared" si="460"/>
        <v>792</v>
      </c>
      <c r="L1096" s="111">
        <v>990</v>
      </c>
      <c r="M1096" s="99" t="str">
        <f t="shared" si="461"/>
        <v/>
      </c>
      <c r="P1096" s="50">
        <v>0.8</v>
      </c>
      <c r="Q1096" s="54">
        <v>1.1000000000000001E-3</v>
      </c>
      <c r="R1096" s="52">
        <v>13</v>
      </c>
    </row>
    <row r="1097" spans="1:18" ht="24" customHeight="1">
      <c r="A1097" s="57">
        <v>1085</v>
      </c>
      <c r="B1097" s="58"/>
      <c r="C1097" s="217">
        <v>1664</v>
      </c>
      <c r="D1097" s="150" t="s">
        <v>1108</v>
      </c>
      <c r="E1097" s="124"/>
      <c r="F1097" s="157">
        <v>1</v>
      </c>
      <c r="G1097" s="77" t="str">
        <f t="shared" si="458"/>
        <v/>
      </c>
      <c r="H1097" s="102">
        <v>4</v>
      </c>
      <c r="I1097" s="103" t="str">
        <f t="shared" si="459"/>
        <v/>
      </c>
      <c r="J1097" s="104" t="s">
        <v>895</v>
      </c>
      <c r="K1097" s="116">
        <f t="shared" si="460"/>
        <v>792</v>
      </c>
      <c r="L1097" s="111">
        <v>990</v>
      </c>
      <c r="M1097" s="99" t="str">
        <f t="shared" si="461"/>
        <v/>
      </c>
      <c r="P1097" s="50">
        <v>0.8</v>
      </c>
      <c r="Q1097" s="54">
        <v>1.1000000000000001E-3</v>
      </c>
      <c r="R1097" s="52">
        <v>13</v>
      </c>
    </row>
    <row r="1098" spans="1:18" ht="24" customHeight="1">
      <c r="A1098" s="57">
        <v>1086</v>
      </c>
      <c r="B1098" s="58"/>
      <c r="C1098" s="217">
        <v>1665</v>
      </c>
      <c r="D1098" s="150" t="s">
        <v>1109</v>
      </c>
      <c r="E1098" s="124"/>
      <c r="F1098" s="157">
        <v>1</v>
      </c>
      <c r="G1098" s="77" t="str">
        <f t="shared" si="458"/>
        <v/>
      </c>
      <c r="H1098" s="102">
        <v>4</v>
      </c>
      <c r="I1098" s="103" t="str">
        <f t="shared" si="459"/>
        <v/>
      </c>
      <c r="J1098" s="104" t="s">
        <v>895</v>
      </c>
      <c r="K1098" s="116">
        <f t="shared" si="460"/>
        <v>792</v>
      </c>
      <c r="L1098" s="111">
        <v>990</v>
      </c>
      <c r="M1098" s="99" t="str">
        <f t="shared" si="461"/>
        <v/>
      </c>
      <c r="P1098" s="50">
        <v>0.8</v>
      </c>
      <c r="Q1098" s="54">
        <v>1.1000000000000001E-3</v>
      </c>
      <c r="R1098" s="52">
        <v>13</v>
      </c>
    </row>
    <row r="1099" spans="1:18" ht="24" customHeight="1">
      <c r="A1099" s="57">
        <v>1087</v>
      </c>
      <c r="B1099" s="58"/>
      <c r="C1099" s="217">
        <v>1666</v>
      </c>
      <c r="D1099" s="150" t="s">
        <v>1110</v>
      </c>
      <c r="E1099" s="124"/>
      <c r="F1099" s="157">
        <v>1</v>
      </c>
      <c r="G1099" s="77" t="str">
        <f t="shared" si="458"/>
        <v/>
      </c>
      <c r="H1099" s="102">
        <v>4</v>
      </c>
      <c r="I1099" s="103" t="str">
        <f t="shared" si="459"/>
        <v/>
      </c>
      <c r="J1099" s="104" t="s">
        <v>895</v>
      </c>
      <c r="K1099" s="116">
        <f t="shared" si="460"/>
        <v>792</v>
      </c>
      <c r="L1099" s="111">
        <v>990</v>
      </c>
      <c r="M1099" s="99" t="str">
        <f t="shared" si="461"/>
        <v/>
      </c>
      <c r="P1099" s="50">
        <v>0.8</v>
      </c>
      <c r="Q1099" s="54">
        <v>1.1000000000000001E-3</v>
      </c>
      <c r="R1099" s="52">
        <v>13</v>
      </c>
    </row>
    <row r="1100" spans="1:18" ht="24" customHeight="1" thickBot="1">
      <c r="A1100" s="57">
        <v>1088</v>
      </c>
      <c r="B1100" s="58"/>
      <c r="C1100" s="217">
        <v>1667</v>
      </c>
      <c r="D1100" s="150" t="s">
        <v>1094</v>
      </c>
      <c r="E1100" s="124"/>
      <c r="F1100" s="157">
        <v>1</v>
      </c>
      <c r="G1100" s="77" t="str">
        <f t="shared" si="458"/>
        <v/>
      </c>
      <c r="H1100" s="102">
        <v>4</v>
      </c>
      <c r="I1100" s="103" t="str">
        <f t="shared" si="459"/>
        <v/>
      </c>
      <c r="J1100" s="104" t="s">
        <v>895</v>
      </c>
      <c r="K1100" s="116">
        <f t="shared" si="460"/>
        <v>792</v>
      </c>
      <c r="L1100" s="111">
        <v>990</v>
      </c>
      <c r="M1100" s="99" t="str">
        <f t="shared" si="461"/>
        <v/>
      </c>
      <c r="P1100" s="50">
        <v>0.8</v>
      </c>
      <c r="Q1100" s="54">
        <v>1.1000000000000001E-3</v>
      </c>
      <c r="R1100" s="52">
        <v>13</v>
      </c>
    </row>
    <row r="1101" spans="1:18" ht="24" customHeight="1">
      <c r="A1101" s="57">
        <v>1089</v>
      </c>
      <c r="B1101" s="229"/>
      <c r="C1101" s="217">
        <v>1531</v>
      </c>
      <c r="D1101" s="155" t="s">
        <v>999</v>
      </c>
      <c r="E1101" s="124"/>
      <c r="F1101" s="157">
        <v>12</v>
      </c>
      <c r="G1101" s="77" t="str">
        <f t="shared" si="452"/>
        <v/>
      </c>
      <c r="H1101" s="102">
        <v>6</v>
      </c>
      <c r="I1101" s="103" t="str">
        <f t="shared" si="402"/>
        <v/>
      </c>
      <c r="J1101" s="104" t="s">
        <v>895</v>
      </c>
      <c r="K1101" s="116">
        <f t="shared" si="447"/>
        <v>92</v>
      </c>
      <c r="L1101" s="111">
        <v>115</v>
      </c>
      <c r="M1101" s="99" t="str">
        <f t="shared" si="453"/>
        <v/>
      </c>
      <c r="P1101" s="50">
        <v>0.22</v>
      </c>
      <c r="Q1101" s="54">
        <v>3.4722222222222224E-4</v>
      </c>
      <c r="R1101" s="52">
        <v>14</v>
      </c>
    </row>
    <row r="1102" spans="1:18" ht="24" customHeight="1">
      <c r="A1102" s="57">
        <v>1090</v>
      </c>
      <c r="B1102" s="230"/>
      <c r="C1102" s="217">
        <v>1457</v>
      </c>
      <c r="D1102" s="155" t="s">
        <v>834</v>
      </c>
      <c r="E1102" s="124"/>
      <c r="F1102" s="157">
        <v>12</v>
      </c>
      <c r="G1102" s="77" t="str">
        <f t="shared" ref="G1102" si="466">IF(E1102="","",E1102*F1102)</f>
        <v/>
      </c>
      <c r="H1102" s="102">
        <v>6</v>
      </c>
      <c r="I1102" s="103" t="str">
        <f t="shared" ref="I1102" si="467">IF(E1102="","",E1102/H1102)</f>
        <v/>
      </c>
      <c r="J1102" s="104" t="s">
        <v>895</v>
      </c>
      <c r="K1102" s="116">
        <f t="shared" ref="K1102" si="468">L1102*(1+K$9)</f>
        <v>92</v>
      </c>
      <c r="L1102" s="111">
        <v>115</v>
      </c>
      <c r="M1102" s="99" t="str">
        <f t="shared" ref="M1102" si="469">IF(E1102="","",G1102*K1102)</f>
        <v/>
      </c>
      <c r="P1102" s="50">
        <v>0.22</v>
      </c>
      <c r="Q1102" s="54">
        <v>3.4722222222222224E-4</v>
      </c>
      <c r="R1102" s="52">
        <v>14</v>
      </c>
    </row>
    <row r="1103" spans="1:18" ht="24" customHeight="1">
      <c r="A1103" s="57">
        <v>1091</v>
      </c>
      <c r="B1103" s="230"/>
      <c r="C1103" s="217">
        <v>1484</v>
      </c>
      <c r="D1103" s="155" t="s">
        <v>880</v>
      </c>
      <c r="E1103" s="124"/>
      <c r="F1103" s="157">
        <v>12</v>
      </c>
      <c r="G1103" s="77" t="str">
        <f t="shared" si="452"/>
        <v/>
      </c>
      <c r="H1103" s="102">
        <v>6</v>
      </c>
      <c r="I1103" s="103" t="str">
        <f t="shared" si="402"/>
        <v/>
      </c>
      <c r="J1103" s="104" t="s">
        <v>895</v>
      </c>
      <c r="K1103" s="116">
        <f t="shared" si="447"/>
        <v>92</v>
      </c>
      <c r="L1103" s="111">
        <v>115</v>
      </c>
      <c r="M1103" s="99" t="str">
        <f t="shared" si="453"/>
        <v/>
      </c>
      <c r="P1103" s="50">
        <v>0.22</v>
      </c>
      <c r="Q1103" s="54">
        <v>3.4722222222222224E-4</v>
      </c>
      <c r="R1103" s="52">
        <v>14</v>
      </c>
    </row>
    <row r="1104" spans="1:18" ht="24" customHeight="1">
      <c r="A1104" s="57">
        <v>1092</v>
      </c>
      <c r="B1104" s="230"/>
      <c r="C1104" s="217">
        <v>1458</v>
      </c>
      <c r="D1104" s="155" t="s">
        <v>835</v>
      </c>
      <c r="E1104" s="124"/>
      <c r="F1104" s="157">
        <v>12</v>
      </c>
      <c r="G1104" s="77" t="str">
        <f t="shared" si="452"/>
        <v/>
      </c>
      <c r="H1104" s="102">
        <v>6</v>
      </c>
      <c r="I1104" s="103" t="str">
        <f t="shared" si="402"/>
        <v/>
      </c>
      <c r="J1104" s="104" t="s">
        <v>895</v>
      </c>
      <c r="K1104" s="116">
        <f t="shared" si="447"/>
        <v>92</v>
      </c>
      <c r="L1104" s="111">
        <v>115</v>
      </c>
      <c r="M1104" s="99" t="str">
        <f t="shared" si="453"/>
        <v/>
      </c>
      <c r="P1104" s="50">
        <v>0.22</v>
      </c>
      <c r="Q1104" s="54">
        <v>3.4722222222222224E-4</v>
      </c>
      <c r="R1104" s="52">
        <v>14</v>
      </c>
    </row>
    <row r="1105" spans="1:18" ht="24" customHeight="1">
      <c r="A1105" s="57">
        <v>1093</v>
      </c>
      <c r="B1105" s="230"/>
      <c r="C1105" s="217">
        <v>1668</v>
      </c>
      <c r="D1105" s="155" t="s">
        <v>1111</v>
      </c>
      <c r="E1105" s="124"/>
      <c r="F1105" s="157">
        <v>12</v>
      </c>
      <c r="G1105" s="77" t="str">
        <f t="shared" ref="G1105" si="470">IF(E1105="","",E1105*F1105)</f>
        <v/>
      </c>
      <c r="H1105" s="102">
        <v>6</v>
      </c>
      <c r="I1105" s="103" t="str">
        <f t="shared" ref="I1105" si="471">IF(E1105="","",E1105/H1105)</f>
        <v/>
      </c>
      <c r="J1105" s="104" t="s">
        <v>895</v>
      </c>
      <c r="K1105" s="116">
        <f t="shared" ref="K1105" si="472">L1105*(1+K$9)</f>
        <v>92</v>
      </c>
      <c r="L1105" s="111">
        <v>115</v>
      </c>
      <c r="M1105" s="99" t="str">
        <f t="shared" ref="M1105" si="473">IF(E1105="","",G1105*K1105)</f>
        <v/>
      </c>
      <c r="P1105" s="50">
        <v>0.22</v>
      </c>
      <c r="Q1105" s="54">
        <v>3.4722222222222224E-4</v>
      </c>
      <c r="R1105" s="52">
        <v>14</v>
      </c>
    </row>
    <row r="1106" spans="1:18" ht="24" customHeight="1">
      <c r="A1106" s="57">
        <v>1094</v>
      </c>
      <c r="B1106" s="230"/>
      <c r="C1106" s="217">
        <v>1459</v>
      </c>
      <c r="D1106" s="155" t="s">
        <v>958</v>
      </c>
      <c r="E1106" s="124"/>
      <c r="F1106" s="157">
        <v>12</v>
      </c>
      <c r="G1106" s="77" t="str">
        <f t="shared" ref="G1106:G1107" si="474">IF(E1106="","",E1106*F1106)</f>
        <v/>
      </c>
      <c r="H1106" s="102">
        <v>6</v>
      </c>
      <c r="I1106" s="103" t="str">
        <f t="shared" ref="I1106:I1107" si="475">IF(E1106="","",E1106/H1106)</f>
        <v/>
      </c>
      <c r="J1106" s="104" t="s">
        <v>895</v>
      </c>
      <c r="K1106" s="116">
        <f t="shared" ref="K1106:K1107" si="476">L1106*(1+K$9)</f>
        <v>92</v>
      </c>
      <c r="L1106" s="111">
        <v>115</v>
      </c>
      <c r="M1106" s="99" t="str">
        <f t="shared" ref="M1106:M1107" si="477">IF(E1106="","",G1106*K1106)</f>
        <v/>
      </c>
      <c r="P1106" s="50">
        <v>0.22</v>
      </c>
      <c r="Q1106" s="54">
        <v>3.4722222222222224E-4</v>
      </c>
      <c r="R1106" s="52">
        <v>14</v>
      </c>
    </row>
    <row r="1107" spans="1:18" ht="24" customHeight="1">
      <c r="A1107" s="57">
        <v>1095</v>
      </c>
      <c r="B1107" s="230"/>
      <c r="C1107" s="217">
        <v>1669</v>
      </c>
      <c r="D1107" s="155" t="s">
        <v>1112</v>
      </c>
      <c r="E1107" s="124"/>
      <c r="F1107" s="157">
        <v>12</v>
      </c>
      <c r="G1107" s="77" t="str">
        <f t="shared" si="474"/>
        <v/>
      </c>
      <c r="H1107" s="102">
        <v>6</v>
      </c>
      <c r="I1107" s="103" t="str">
        <f t="shared" si="475"/>
        <v/>
      </c>
      <c r="J1107" s="104" t="s">
        <v>895</v>
      </c>
      <c r="K1107" s="116">
        <f t="shared" si="476"/>
        <v>92</v>
      </c>
      <c r="L1107" s="111">
        <v>115</v>
      </c>
      <c r="M1107" s="99" t="str">
        <f t="shared" si="477"/>
        <v/>
      </c>
      <c r="P1107" s="50">
        <v>0.22</v>
      </c>
      <c r="Q1107" s="54">
        <v>3.4722222222222224E-4</v>
      </c>
      <c r="R1107" s="52">
        <v>14</v>
      </c>
    </row>
    <row r="1108" spans="1:18" ht="24" customHeight="1">
      <c r="A1108" s="57">
        <v>1096</v>
      </c>
      <c r="B1108" s="230"/>
      <c r="C1108" s="217">
        <v>1460</v>
      </c>
      <c r="D1108" s="155" t="s">
        <v>836</v>
      </c>
      <c r="E1108" s="124"/>
      <c r="F1108" s="157">
        <v>12</v>
      </c>
      <c r="G1108" s="77" t="str">
        <f t="shared" si="452"/>
        <v/>
      </c>
      <c r="H1108" s="102">
        <v>6</v>
      </c>
      <c r="I1108" s="103" t="str">
        <f t="shared" si="402"/>
        <v/>
      </c>
      <c r="J1108" s="104" t="s">
        <v>895</v>
      </c>
      <c r="K1108" s="116">
        <f t="shared" si="447"/>
        <v>92</v>
      </c>
      <c r="L1108" s="111">
        <v>115</v>
      </c>
      <c r="M1108" s="99" t="str">
        <f t="shared" si="453"/>
        <v/>
      </c>
      <c r="P1108" s="50">
        <v>0.22</v>
      </c>
      <c r="Q1108" s="54">
        <v>3.4722222222222224E-4</v>
      </c>
      <c r="R1108" s="52">
        <v>14</v>
      </c>
    </row>
    <row r="1109" spans="1:18" ht="24" customHeight="1">
      <c r="A1109" s="57">
        <v>1097</v>
      </c>
      <c r="B1109" s="230"/>
      <c r="C1109" s="217">
        <v>1461</v>
      </c>
      <c r="D1109" s="155" t="s">
        <v>837</v>
      </c>
      <c r="E1109" s="124"/>
      <c r="F1109" s="157">
        <v>12</v>
      </c>
      <c r="G1109" s="77" t="str">
        <f t="shared" si="452"/>
        <v/>
      </c>
      <c r="H1109" s="102">
        <v>6</v>
      </c>
      <c r="I1109" s="103" t="str">
        <f t="shared" si="402"/>
        <v/>
      </c>
      <c r="J1109" s="104" t="s">
        <v>895</v>
      </c>
      <c r="K1109" s="116">
        <f t="shared" si="447"/>
        <v>92</v>
      </c>
      <c r="L1109" s="111">
        <v>115</v>
      </c>
      <c r="M1109" s="99" t="str">
        <f t="shared" si="453"/>
        <v/>
      </c>
      <c r="P1109" s="50">
        <v>0.22</v>
      </c>
      <c r="Q1109" s="54">
        <v>3.4722222222222224E-4</v>
      </c>
      <c r="R1109" s="52">
        <v>14</v>
      </c>
    </row>
    <row r="1110" spans="1:18" ht="24" customHeight="1">
      <c r="A1110" s="57">
        <v>1098</v>
      </c>
      <c r="B1110" s="230"/>
      <c r="C1110" s="217">
        <v>1462</v>
      </c>
      <c r="D1110" s="155" t="s">
        <v>838</v>
      </c>
      <c r="E1110" s="124"/>
      <c r="F1110" s="157">
        <v>12</v>
      </c>
      <c r="G1110" s="77" t="str">
        <f t="shared" si="452"/>
        <v/>
      </c>
      <c r="H1110" s="102">
        <v>6</v>
      </c>
      <c r="I1110" s="103" t="str">
        <f t="shared" si="402"/>
        <v/>
      </c>
      <c r="J1110" s="104" t="s">
        <v>895</v>
      </c>
      <c r="K1110" s="116">
        <f t="shared" si="447"/>
        <v>92</v>
      </c>
      <c r="L1110" s="111">
        <v>115</v>
      </c>
      <c r="M1110" s="99" t="str">
        <f t="shared" si="453"/>
        <v/>
      </c>
      <c r="P1110" s="50">
        <v>0.22</v>
      </c>
      <c r="Q1110" s="54">
        <v>3.4722222222222224E-4</v>
      </c>
      <c r="R1110" s="52">
        <v>14</v>
      </c>
    </row>
    <row r="1111" spans="1:18" ht="24" customHeight="1">
      <c r="A1111" s="57">
        <v>1099</v>
      </c>
      <c r="B1111" s="230"/>
      <c r="C1111" s="217">
        <v>1463</v>
      </c>
      <c r="D1111" s="155" t="s">
        <v>839</v>
      </c>
      <c r="E1111" s="124"/>
      <c r="F1111" s="157">
        <v>12</v>
      </c>
      <c r="G1111" s="77" t="str">
        <f t="shared" si="452"/>
        <v/>
      </c>
      <c r="H1111" s="102">
        <v>6</v>
      </c>
      <c r="I1111" s="103" t="str">
        <f t="shared" si="402"/>
        <v/>
      </c>
      <c r="J1111" s="104" t="s">
        <v>895</v>
      </c>
      <c r="K1111" s="116">
        <f t="shared" si="447"/>
        <v>92</v>
      </c>
      <c r="L1111" s="111">
        <v>115</v>
      </c>
      <c r="M1111" s="99" t="str">
        <f t="shared" si="453"/>
        <v/>
      </c>
      <c r="P1111" s="50">
        <v>0.22</v>
      </c>
      <c r="Q1111" s="54">
        <v>3.4722222222222224E-4</v>
      </c>
      <c r="R1111" s="52">
        <v>14</v>
      </c>
    </row>
    <row r="1112" spans="1:18" ht="24" customHeight="1">
      <c r="A1112" s="57">
        <v>1100</v>
      </c>
      <c r="B1112" s="230"/>
      <c r="C1112" s="217">
        <v>1670</v>
      </c>
      <c r="D1112" s="155" t="s">
        <v>1113</v>
      </c>
      <c r="E1112" s="124"/>
      <c r="F1112" s="157">
        <v>12</v>
      </c>
      <c r="G1112" s="77" t="str">
        <f t="shared" ref="G1112" si="478">IF(E1112="","",E1112*F1112)</f>
        <v/>
      </c>
      <c r="H1112" s="102">
        <v>6</v>
      </c>
      <c r="I1112" s="103" t="str">
        <f t="shared" ref="I1112" si="479">IF(E1112="","",E1112/H1112)</f>
        <v/>
      </c>
      <c r="J1112" s="104" t="s">
        <v>895</v>
      </c>
      <c r="K1112" s="116">
        <f t="shared" ref="K1112" si="480">L1112*(1+K$9)</f>
        <v>92</v>
      </c>
      <c r="L1112" s="111">
        <v>115</v>
      </c>
      <c r="M1112" s="99" t="str">
        <f t="shared" ref="M1112" si="481">IF(E1112="","",G1112*K1112)</f>
        <v/>
      </c>
      <c r="P1112" s="50">
        <v>0.22</v>
      </c>
      <c r="Q1112" s="54">
        <v>3.4722222222222224E-4</v>
      </c>
      <c r="R1112" s="52">
        <v>14</v>
      </c>
    </row>
    <row r="1113" spans="1:18" ht="24" customHeight="1">
      <c r="A1113" s="57">
        <v>1101</v>
      </c>
      <c r="B1113" s="230"/>
      <c r="C1113" s="217">
        <v>1464</v>
      </c>
      <c r="D1113" s="155" t="s">
        <v>840</v>
      </c>
      <c r="E1113" s="124"/>
      <c r="F1113" s="157">
        <v>12</v>
      </c>
      <c r="G1113" s="77" t="str">
        <f t="shared" si="452"/>
        <v/>
      </c>
      <c r="H1113" s="102">
        <v>6</v>
      </c>
      <c r="I1113" s="103" t="str">
        <f t="shared" si="402"/>
        <v/>
      </c>
      <c r="J1113" s="104" t="s">
        <v>895</v>
      </c>
      <c r="K1113" s="116">
        <f t="shared" si="447"/>
        <v>92</v>
      </c>
      <c r="L1113" s="111">
        <v>115</v>
      </c>
      <c r="M1113" s="99" t="str">
        <f t="shared" si="453"/>
        <v/>
      </c>
      <c r="P1113" s="50">
        <v>0.22</v>
      </c>
      <c r="Q1113" s="54">
        <v>3.4722222222222224E-4</v>
      </c>
      <c r="R1113" s="52">
        <v>14</v>
      </c>
    </row>
    <row r="1114" spans="1:18" ht="24" customHeight="1">
      <c r="A1114" s="57">
        <v>1102</v>
      </c>
      <c r="B1114" s="230"/>
      <c r="C1114" s="217">
        <v>1465</v>
      </c>
      <c r="D1114" s="155" t="s">
        <v>841</v>
      </c>
      <c r="E1114" s="124"/>
      <c r="F1114" s="157">
        <v>12</v>
      </c>
      <c r="G1114" s="77" t="str">
        <f t="shared" si="452"/>
        <v/>
      </c>
      <c r="H1114" s="102">
        <v>6</v>
      </c>
      <c r="I1114" s="103" t="str">
        <f t="shared" si="402"/>
        <v/>
      </c>
      <c r="J1114" s="104" t="s">
        <v>895</v>
      </c>
      <c r="K1114" s="116">
        <f t="shared" si="447"/>
        <v>92</v>
      </c>
      <c r="L1114" s="111">
        <v>115</v>
      </c>
      <c r="M1114" s="99" t="str">
        <f t="shared" si="453"/>
        <v/>
      </c>
      <c r="P1114" s="50">
        <v>0.22</v>
      </c>
      <c r="Q1114" s="54">
        <v>3.4722222222222224E-4</v>
      </c>
      <c r="R1114" s="52">
        <v>14</v>
      </c>
    </row>
    <row r="1115" spans="1:18" ht="24" customHeight="1" thickBot="1">
      <c r="A1115" s="57">
        <v>1103</v>
      </c>
      <c r="B1115" s="231"/>
      <c r="C1115" s="224">
        <v>1466</v>
      </c>
      <c r="D1115" s="156" t="s">
        <v>842</v>
      </c>
      <c r="E1115" s="124"/>
      <c r="F1115" s="158">
        <v>12</v>
      </c>
      <c r="G1115" s="100" t="str">
        <f t="shared" si="452"/>
        <v/>
      </c>
      <c r="H1115" s="106">
        <v>6</v>
      </c>
      <c r="I1115" s="107" t="str">
        <f t="shared" ref="I1115" si="482">IF(E1115="","",E1115/H1115)</f>
        <v/>
      </c>
      <c r="J1115" s="108" t="s">
        <v>895</v>
      </c>
      <c r="K1115" s="118">
        <f t="shared" si="447"/>
        <v>92</v>
      </c>
      <c r="L1115" s="113">
        <v>115</v>
      </c>
      <c r="M1115" s="101" t="str">
        <f t="shared" si="453"/>
        <v/>
      </c>
      <c r="P1115" s="50">
        <v>0.22</v>
      </c>
      <c r="Q1115" s="54">
        <v>3.4722222222222224E-4</v>
      </c>
      <c r="R1115" s="52">
        <v>14</v>
      </c>
    </row>
    <row r="1116" spans="1:18">
      <c r="B1116" s="43"/>
      <c r="C1116" s="190"/>
      <c r="D1116" s="45"/>
      <c r="E1116" s="44"/>
      <c r="F1116" s="44"/>
      <c r="G1116" s="47"/>
      <c r="H1116" s="48"/>
      <c r="I1116" s="48"/>
      <c r="J1116" s="48"/>
      <c r="K1116" s="46"/>
      <c r="L1116" s="48"/>
      <c r="M1116" s="47"/>
      <c r="P1116" s="55"/>
    </row>
    <row r="1117" spans="1:18">
      <c r="B1117" s="43"/>
    </row>
    <row r="1118" spans="1:18">
      <c r="B1118" s="44"/>
    </row>
  </sheetData>
  <sheetProtection algorithmName="SHA-512" hashValue="0NBYPMONxNxZzdHDDubo/8WBBNUt5/8GWr/2YbLpzLZr7boBmrFIO5ZYiINQtAjf2HNkY4IjmT9rZcCOk1r9+A==" saltValue="UcH7mnNZKm2PIgtDoRT+yg==" spinCount="100000" sheet="1" sort="0" autoFilter="0"/>
  <autoFilter ref="C11:R1115" xr:uid="{666B8064-56FE-6F48-ADA3-64B0E99A7232}"/>
  <mergeCells count="17">
    <mergeCell ref="B149:B153"/>
    <mergeCell ref="E1:M1"/>
    <mergeCell ref="B135:B136"/>
    <mergeCell ref="C1:D1"/>
    <mergeCell ref="B122:B123"/>
    <mergeCell ref="B101:B102"/>
    <mergeCell ref="K2:M2"/>
    <mergeCell ref="K3:M3"/>
    <mergeCell ref="F10:F11"/>
    <mergeCell ref="E10:E11"/>
    <mergeCell ref="E2:J2"/>
    <mergeCell ref="E3:J3"/>
    <mergeCell ref="H7:I7"/>
    <mergeCell ref="I8:J8"/>
    <mergeCell ref="B61:B63"/>
    <mergeCell ref="L9:L10"/>
    <mergeCell ref="E5:M5"/>
  </mergeCells>
  <hyperlinks>
    <hyperlink ref="B101:B102" r:id="rId1" display="ВИДЕО ИМПОЛЬЗОВАНИЯ  &quot;ПАСТЫ - КОЛБАСЫ&quot;" xr:uid="{3DC0E9B9-366C-AB43-8774-1610A918C4D4}"/>
    <hyperlink ref="B122:B123" r:id="rId2" display="ВИДЕО ИМПОЛЬЗОВАНИЯ  &quot;ПАСТЫ - КОЛБАСЫ&quot;" xr:uid="{DE3D61F8-D954-BE46-8813-57E5B45F3754}"/>
    <hyperlink ref="B3" location="'ПРАЙС ФИШКА 2024г'!E13" display="ПРИКОРМКА (смеси, пелетс 0,7-1-3кг)" xr:uid="{5E550F6C-C20B-2A47-A573-3B0BFEF6BEA2}"/>
    <hyperlink ref="B4" location="'ПРАЙС ФИШКА 2024г'!E86" display="ПРИКОРМКА &quot;П А С Т А&quot;-&quot;КОЛБАСА&quot;" xr:uid="{1A34D24D-A19C-9C40-90B1-23E377A3D18E}"/>
    <hyperlink ref="B6" location="'ПРАЙС ФИШКА 2024г'!E133" display="МАКУХА &quot;Пресованная&quot;  +ДОБАВКИ" xr:uid="{BC3066F5-87F0-A745-9E16-E37B75F58914}"/>
    <hyperlink ref="B7" location="'ПРАЙС ФИШКА 2024г'!E202" display="Меласса Бустер &quot;Ликёр&quot; " xr:uid="{6D78132C-A53C-8542-88D6-AF33BE1FD799}"/>
    <hyperlink ref="B8" location="'ПРАЙС ФИШКА 2024г'!E257" display="Ароматизаторы 30мл, 50мл." xr:uid="{E5EE4F1C-D91F-604B-B8C7-57DE37956EC5}"/>
    <hyperlink ref="B9" location="'ПРАЙС ФИШКА 2024г'!E299" display="БОЛТУШКА шприц &quot;ЗВЁЗДОЧКИ&quot; ПРИВАДЫ" xr:uid="{89BD3C6A-4B44-1640-9B76-85E65BDB6015}"/>
    <hyperlink ref="D2" location="'ПРАЙС ФИШКА 2024г'!E341" display="КУКУРУЗА Тигровый орех ОПАРЫШ Перловка Пшеница Горох Нут  (консер.насадки)" xr:uid="{86AA86A9-CF90-6142-B61E-1202ABC046DB}"/>
    <hyperlink ref="B10" location="'ПРАЙС ФИШКА 2024г'!E485" display="ТЕСТО готовое  Мастырка" xr:uid="{01DD0DB5-C3B9-F443-89A9-1BFA075374E9}"/>
    <hyperlink ref="D3" location="'ПРАЙС ФИШКА 2024г'!E533" display="БОЙЛЫ! ТОНУЩИЕ варёные. (20мл., 100г-3кг) ДИПЫ бойлы" xr:uid="{0655EF53-03B4-CD46-9EDD-B36A8AB70628}"/>
    <hyperlink ref="D4" location="'ПРАЙС ФИШКА 2024г'!E918" display="Бойлы ПЫЛЯЩИЕ (насадоч., прикорм.) 100г, 800г, 3кг" xr:uid="{E060ABED-58F3-D848-9507-A276EB71973C}"/>
    <hyperlink ref="D5" location="'ПРАЙС ФИШКА 2024г'!E973" display="РОР-UPS (Экструдированная насадка)" xr:uid="{55210CA1-990E-0041-B2BA-65057242B92D}"/>
    <hyperlink ref="D7" location="'ПРАЙС ФИШКА 2024г'!E992" display="ПЕЛЛЕТС ТОНУЩИЙ, варёный +(резинка) (20мл, 100г-800г)" xr:uid="{DFE150A9-F73A-C848-8174-06268EFA7C9A}"/>
    <hyperlink ref="D8" location="'ПРАЙС ФИШКА 2024г'!E1063" display="ПЕЛЛЕТС в ДИПЕ  (110мл)" xr:uid="{5744D4B9-3FC1-9D41-8674-886F62FACAC0}"/>
    <hyperlink ref="K2" r:id="rId3" display="ОПТОВЫЙ МАГАЗИН &quot;Фишка&quot; (сайт)" xr:uid="{C04D4E45-E701-D24F-AB2F-7FFF8F5DB8FD}"/>
    <hyperlink ref="K3" r:id="rId4" display="www.RUSfishka.ru" xr:uid="{C6F990FF-9EE9-0A40-A948-AC53962EF005}"/>
    <hyperlink ref="E2" location="'ВАШИ РЕКВИЗИТЫ'!C6" display="ВАШИ РЕКВИЗИТЫ !" xr:uid="{99AECCF2-9C91-DD42-AF29-0A7EBD8208AB}"/>
    <hyperlink ref="D10" location="'НОВИНКИ '!F5" display="Н О В И Н К И   !  (ссылка)" xr:uid="{D8F25A2C-1B3C-6E4F-A550-C7C359C8F63F}"/>
    <hyperlink ref="D6" location="'ПРАЙС ФИШКА 2024г'!E196" display="Силиконовые ДВОЙНЫЕ кольца для ПЕЛЕТСА" xr:uid="{F06F779C-AE54-4E44-840E-0FA33FA6C9B3}"/>
    <hyperlink ref="B5" location="'ПРАЙС ФИШКА 2024г'!E164" display="Жмыхи &quot;КОНОПЛЯ&quot; Семена Сухари ДОБАВКИ (гаммарус, опарыш)" xr:uid="{098672E1-2D7C-C245-99DB-0232A6731E49}"/>
    <hyperlink ref="E5:F5" r:id="rId5" display="СОХРАНИТЬ заказ и отправить на ФИШКА -MAIL" xr:uid="{574DA478-8A5E-2A4F-ADD0-B714D92C260C}"/>
    <hyperlink ref="D9" location="'ПРАЙС ФИШКА 2024г'!E201" display="БОЙЛ на КРЮЧОК !" xr:uid="{004F94A6-5711-0A44-9521-03B976809B7B}"/>
    <hyperlink ref="C1:D1" r:id="rId6" display="9.04.2024г.  ФИШКА  ПРАЙС" xr:uid="{4E672B32-E2B2-B944-91A5-1B41F6656326}"/>
  </hyperlinks>
  <pageMargins left="0" right="0" top="0" bottom="0" header="0" footer="0"/>
  <pageSetup paperSize="9" scale="40" fitToHeight="13" orientation="portrait" horizontalDpi="0" verticalDpi="0"/>
  <drawing r:id="rId7"/>
  <legacyDrawing r:id="rId8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15C282-8BA6-504F-A5FC-FEECB00C27A1}">
  <sheetPr codeName="Лист2">
    <pageSetUpPr fitToPage="1"/>
  </sheetPr>
  <dimension ref="B1:J51"/>
  <sheetViews>
    <sheetView workbookViewId="0">
      <pane xSplit="4" ySplit="3" topLeftCell="E4" activePane="bottomRight" state="frozen"/>
      <selection pane="topRight" activeCell="E1" sqref="E1"/>
      <selection pane="bottomLeft" activeCell="A4" sqref="A4"/>
      <selection pane="bottomRight" activeCell="F9" sqref="F9"/>
    </sheetView>
  </sheetViews>
  <sheetFormatPr baseColWidth="10" defaultRowHeight="14"/>
  <cols>
    <col min="1" max="1" width="2.796875" customWidth="1"/>
    <col min="2" max="2" width="48" customWidth="1"/>
    <col min="4" max="4" width="78.59765625" customWidth="1"/>
    <col min="5" max="5" width="17.3984375" customWidth="1"/>
    <col min="6" max="6" width="11.19921875" customWidth="1"/>
    <col min="7" max="7" width="13.19921875" customWidth="1"/>
    <col min="10" max="10" width="27.59765625" customWidth="1"/>
  </cols>
  <sheetData>
    <row r="1" spans="2:10" ht="15" thickBot="1"/>
    <row r="2" spans="2:10" ht="24" customHeight="1" thickBot="1">
      <c r="B2" s="71" t="s">
        <v>1192</v>
      </c>
      <c r="C2" s="313" t="s">
        <v>333</v>
      </c>
      <c r="D2" s="317" t="s">
        <v>889</v>
      </c>
      <c r="E2" s="64">
        <f>'ПРАЙС ФИШКА 2024г'!K9</f>
        <v>-0.2</v>
      </c>
      <c r="F2" s="315" t="s">
        <v>887</v>
      </c>
      <c r="G2" s="307" t="s">
        <v>908</v>
      </c>
      <c r="H2" s="308"/>
      <c r="I2" s="309"/>
    </row>
    <row r="3" spans="2:10" ht="20" customHeight="1" thickBot="1">
      <c r="C3" s="314"/>
      <c r="D3" s="318"/>
      <c r="E3" s="67" t="s">
        <v>0</v>
      </c>
      <c r="F3" s="316"/>
      <c r="G3" s="310"/>
      <c r="H3" s="311"/>
      <c r="I3" s="312"/>
    </row>
    <row r="4" spans="2:10" ht="55" customHeight="1" thickBot="1">
      <c r="C4" s="127">
        <v>1610</v>
      </c>
      <c r="D4" s="253" t="s">
        <v>1121</v>
      </c>
      <c r="E4" s="205">
        <f>'ПРАЙС ФИШКА 2024г'!K211</f>
        <v>60</v>
      </c>
      <c r="F4" s="63" t="s">
        <v>54</v>
      </c>
      <c r="G4" s="204"/>
      <c r="H4" s="204"/>
      <c r="I4" s="204"/>
      <c r="J4" s="42"/>
    </row>
    <row r="5" spans="2:10" ht="55" customHeight="1" thickBot="1">
      <c r="C5" s="127">
        <v>1611</v>
      </c>
      <c r="D5" s="254" t="s">
        <v>1122</v>
      </c>
      <c r="E5" s="202">
        <f>'ПРАЙС ФИШКА 2024г'!K212</f>
        <v>60</v>
      </c>
      <c r="F5" s="63" t="s">
        <v>54</v>
      </c>
      <c r="G5" s="204"/>
      <c r="H5" s="204"/>
      <c r="I5" s="204"/>
      <c r="J5" s="42"/>
    </row>
    <row r="6" spans="2:10" ht="55" customHeight="1" thickBot="1">
      <c r="C6" s="127">
        <v>1612</v>
      </c>
      <c r="D6" s="253" t="s">
        <v>1123</v>
      </c>
      <c r="E6" s="205">
        <f>'ПРАЙС ФИШКА 2024г'!K213</f>
        <v>60</v>
      </c>
      <c r="F6" s="63" t="s">
        <v>54</v>
      </c>
      <c r="G6" s="204"/>
      <c r="H6" s="204"/>
      <c r="I6" s="204"/>
      <c r="J6" s="42"/>
    </row>
    <row r="7" spans="2:10" ht="55" customHeight="1" thickBot="1">
      <c r="C7" s="127">
        <v>1613</v>
      </c>
      <c r="D7" s="255" t="s">
        <v>1120</v>
      </c>
      <c r="E7" s="202">
        <f>'ПРАЙС ФИШКА 2024г'!K214</f>
        <v>60</v>
      </c>
      <c r="F7" s="63" t="s">
        <v>54</v>
      </c>
      <c r="G7" s="204"/>
      <c r="H7" s="204"/>
      <c r="I7" s="204"/>
      <c r="J7" s="42"/>
    </row>
    <row r="8" spans="2:10" ht="55" customHeight="1" thickBot="1">
      <c r="C8" s="127">
        <v>1630</v>
      </c>
      <c r="D8" s="253" t="s">
        <v>1117</v>
      </c>
      <c r="E8" s="205">
        <f>'ПРАЙС ФИШКА 2024г'!K215</f>
        <v>60</v>
      </c>
      <c r="F8" s="63" t="s">
        <v>54</v>
      </c>
      <c r="G8" s="204"/>
      <c r="H8" s="204"/>
      <c r="I8" s="204"/>
      <c r="J8" s="42"/>
    </row>
    <row r="9" spans="2:10" ht="55" customHeight="1" thickBot="1">
      <c r="C9" s="127">
        <v>1763</v>
      </c>
      <c r="D9" s="254" t="s">
        <v>1118</v>
      </c>
      <c r="E9" s="205">
        <f>'ПРАЙС ФИШКА 2024г'!K216</f>
        <v>60</v>
      </c>
      <c r="F9" s="63" t="s">
        <v>54</v>
      </c>
      <c r="G9" s="204"/>
      <c r="H9" s="204"/>
      <c r="I9" s="204"/>
      <c r="J9" s="42"/>
    </row>
    <row r="10" spans="2:10" ht="55" customHeight="1" thickBot="1">
      <c r="C10" s="127">
        <v>1764</v>
      </c>
      <c r="D10" s="256" t="s">
        <v>1119</v>
      </c>
      <c r="E10" s="205">
        <f>'ПРАЙС ФИШКА 2024г'!K217</f>
        <v>60</v>
      </c>
      <c r="F10" s="63" t="s">
        <v>54</v>
      </c>
      <c r="G10" s="204"/>
      <c r="H10" s="204"/>
      <c r="I10" s="204"/>
      <c r="J10" s="42"/>
    </row>
    <row r="11" spans="2:10" ht="55" customHeight="1" thickBot="1">
      <c r="B11" s="248" t="s">
        <v>1190</v>
      </c>
      <c r="C11" s="127">
        <v>1987</v>
      </c>
      <c r="D11" s="249" t="s">
        <v>1143</v>
      </c>
      <c r="E11" s="247">
        <f>'ПРАЙС ФИШКА 2024г'!K225</f>
        <v>44</v>
      </c>
      <c r="F11" s="63" t="s">
        <v>54</v>
      </c>
      <c r="G11" s="204"/>
      <c r="H11" s="204"/>
      <c r="I11" s="204"/>
      <c r="J11" s="42"/>
    </row>
    <row r="12" spans="2:10" ht="55" customHeight="1" thickBot="1">
      <c r="B12" s="319" t="s">
        <v>1191</v>
      </c>
      <c r="C12" s="127">
        <v>1972</v>
      </c>
      <c r="D12" s="250" t="s">
        <v>1128</v>
      </c>
      <c r="E12" s="247">
        <f>'ПРАЙС ФИШКА 2024г'!K226</f>
        <v>44</v>
      </c>
      <c r="F12" s="63" t="s">
        <v>54</v>
      </c>
      <c r="G12" s="204"/>
      <c r="H12" s="204"/>
      <c r="I12" s="204"/>
      <c r="J12" s="42"/>
    </row>
    <row r="13" spans="2:10" ht="55" customHeight="1" thickBot="1">
      <c r="B13" s="320"/>
      <c r="C13" s="127">
        <v>1973</v>
      </c>
      <c r="D13" s="250" t="s">
        <v>1129</v>
      </c>
      <c r="E13" s="247">
        <f>'ПРАЙС ФИШКА 2024г'!K230</f>
        <v>44</v>
      </c>
      <c r="F13" s="63" t="s">
        <v>54</v>
      </c>
      <c r="G13" s="204"/>
      <c r="H13" s="204"/>
      <c r="I13" s="204"/>
      <c r="J13" s="42"/>
    </row>
    <row r="14" spans="2:10" ht="55" customHeight="1" thickBot="1">
      <c r="C14" s="127">
        <v>1974</v>
      </c>
      <c r="D14" s="250" t="s">
        <v>1130</v>
      </c>
      <c r="E14" s="247">
        <f>'ПРАЙС ФИШКА 2024г'!K232</f>
        <v>44</v>
      </c>
      <c r="F14" s="63" t="s">
        <v>54</v>
      </c>
      <c r="G14" s="204"/>
      <c r="H14" s="204"/>
      <c r="I14" s="204"/>
      <c r="J14" s="42"/>
    </row>
    <row r="15" spans="2:10" ht="55" customHeight="1" thickBot="1">
      <c r="C15" s="127">
        <v>1979</v>
      </c>
      <c r="D15" s="250" t="s">
        <v>1142</v>
      </c>
      <c r="E15" s="247">
        <f>'ПРАЙС ФИШКА 2024г'!K233</f>
        <v>44</v>
      </c>
      <c r="F15" s="63" t="s">
        <v>54</v>
      </c>
      <c r="G15" s="204"/>
      <c r="H15" s="204"/>
      <c r="I15" s="204"/>
      <c r="J15" s="42"/>
    </row>
    <row r="16" spans="2:10" ht="55" customHeight="1" thickBot="1">
      <c r="C16" s="127">
        <v>1975</v>
      </c>
      <c r="D16" s="250" t="s">
        <v>1131</v>
      </c>
      <c r="E16" s="247">
        <f>'ПРАЙС ФИШКА 2024г'!K234</f>
        <v>44</v>
      </c>
      <c r="F16" s="63" t="s">
        <v>54</v>
      </c>
      <c r="G16" s="204"/>
      <c r="H16" s="204"/>
      <c r="I16" s="204"/>
      <c r="J16" s="42"/>
    </row>
    <row r="17" spans="2:10" ht="55" customHeight="1" thickBot="1">
      <c r="C17" s="127">
        <v>1976</v>
      </c>
      <c r="D17" s="250" t="s">
        <v>1132</v>
      </c>
      <c r="E17" s="247">
        <f>'ПРАЙС ФИШКА 2024г'!K235</f>
        <v>44</v>
      </c>
      <c r="F17" s="63" t="s">
        <v>54</v>
      </c>
      <c r="G17" s="204"/>
      <c r="H17" s="204"/>
      <c r="I17" s="204"/>
      <c r="J17" s="42"/>
    </row>
    <row r="18" spans="2:10" ht="55" customHeight="1" thickBot="1">
      <c r="C18" s="127">
        <v>1977</v>
      </c>
      <c r="D18" s="250" t="s">
        <v>1133</v>
      </c>
      <c r="E18" s="247">
        <f>'ПРАЙС ФИШКА 2024г'!K237</f>
        <v>44</v>
      </c>
      <c r="F18" s="63" t="s">
        <v>54</v>
      </c>
      <c r="G18" s="204"/>
      <c r="H18" s="204"/>
      <c r="I18" s="204"/>
      <c r="J18" s="42"/>
    </row>
    <row r="19" spans="2:10" ht="55" customHeight="1" thickBot="1">
      <c r="C19" s="127">
        <v>1978</v>
      </c>
      <c r="D19" s="250" t="s">
        <v>1134</v>
      </c>
      <c r="E19" s="247">
        <f>'ПРАЙС ФИШКА 2024г'!K238</f>
        <v>44</v>
      </c>
      <c r="F19" s="63" t="s">
        <v>54</v>
      </c>
      <c r="G19" s="204"/>
      <c r="H19" s="204"/>
      <c r="I19" s="204"/>
      <c r="J19" s="42"/>
    </row>
    <row r="20" spans="2:10" ht="23" customHeight="1">
      <c r="B20" s="272" t="s">
        <v>886</v>
      </c>
      <c r="C20" s="56">
        <v>1619</v>
      </c>
      <c r="D20" s="251" t="s">
        <v>397</v>
      </c>
      <c r="E20" s="62">
        <f>'ПРАЙС ФИШКА 2024г'!K135</f>
        <v>60</v>
      </c>
      <c r="F20" s="63" t="s">
        <v>885</v>
      </c>
      <c r="G20" s="52">
        <v>3</v>
      </c>
      <c r="J20" s="246" t="s">
        <v>1188</v>
      </c>
    </row>
    <row r="21" spans="2:10" ht="24" customHeight="1" thickBot="1">
      <c r="B21" s="273"/>
      <c r="C21" s="56">
        <v>1620</v>
      </c>
      <c r="D21" s="251" t="s">
        <v>398</v>
      </c>
      <c r="E21" s="62">
        <f>'ПРАЙС ФИШКА 2024г'!K136</f>
        <v>60</v>
      </c>
      <c r="F21" s="63" t="s">
        <v>885</v>
      </c>
      <c r="G21" s="52">
        <v>3</v>
      </c>
      <c r="J21" s="246" t="s">
        <v>1188</v>
      </c>
    </row>
    <row r="22" spans="2:10" ht="24" customHeight="1">
      <c r="B22" s="304" t="s">
        <v>989</v>
      </c>
      <c r="C22" s="56">
        <v>1621</v>
      </c>
      <c r="D22" s="251" t="s">
        <v>399</v>
      </c>
      <c r="E22" s="62">
        <f>'ПРАЙС ФИШКА 2024г'!K137</f>
        <v>60</v>
      </c>
      <c r="F22" s="63" t="s">
        <v>885</v>
      </c>
      <c r="G22" s="52">
        <v>3</v>
      </c>
      <c r="J22" s="246" t="s">
        <v>1188</v>
      </c>
    </row>
    <row r="23" spans="2:10" ht="24" customHeight="1">
      <c r="B23" s="305"/>
      <c r="C23" s="56">
        <v>1622</v>
      </c>
      <c r="D23" s="251" t="s">
        <v>400</v>
      </c>
      <c r="E23" s="62">
        <f>'ПРАЙС ФИШКА 2024г'!K140</f>
        <v>60</v>
      </c>
      <c r="F23" s="63" t="s">
        <v>885</v>
      </c>
      <c r="G23" s="52">
        <v>3</v>
      </c>
      <c r="J23" s="246" t="s">
        <v>1188</v>
      </c>
    </row>
    <row r="24" spans="2:10" ht="24" customHeight="1">
      <c r="B24" s="305"/>
      <c r="C24" s="56">
        <v>1623</v>
      </c>
      <c r="D24" s="251" t="s">
        <v>401</v>
      </c>
      <c r="E24" s="62">
        <f>'ПРАЙС ФИШКА 2024г'!K141</f>
        <v>60</v>
      </c>
      <c r="F24" s="63" t="s">
        <v>885</v>
      </c>
      <c r="G24" s="52">
        <v>3</v>
      </c>
      <c r="J24" s="246" t="s">
        <v>1188</v>
      </c>
    </row>
    <row r="25" spans="2:10" ht="24" customHeight="1">
      <c r="B25" s="305"/>
      <c r="C25" s="56">
        <v>1624</v>
      </c>
      <c r="D25" s="251" t="s">
        <v>407</v>
      </c>
      <c r="E25" s="62">
        <f>'ПРАЙС ФИШКА 2024г'!K142</f>
        <v>60</v>
      </c>
      <c r="F25" s="63" t="s">
        <v>885</v>
      </c>
      <c r="G25" s="52">
        <v>3</v>
      </c>
      <c r="J25" s="246" t="s">
        <v>1188</v>
      </c>
    </row>
    <row r="26" spans="2:10" ht="24" customHeight="1">
      <c r="B26" s="305"/>
      <c r="C26" s="56">
        <v>1625</v>
      </c>
      <c r="D26" s="251" t="s">
        <v>402</v>
      </c>
      <c r="E26" s="62">
        <f>'ПРАЙС ФИШКА 2024г'!K143</f>
        <v>60</v>
      </c>
      <c r="F26" s="63" t="s">
        <v>885</v>
      </c>
      <c r="G26" s="52">
        <v>3</v>
      </c>
      <c r="J26" s="246" t="s">
        <v>1188</v>
      </c>
    </row>
    <row r="27" spans="2:10" ht="24" customHeight="1" thickBot="1">
      <c r="B27" s="306"/>
      <c r="C27" s="56">
        <v>1626</v>
      </c>
      <c r="D27" s="251" t="s">
        <v>403</v>
      </c>
      <c r="E27" s="62">
        <f>'ПРАЙС ФИШКА 2024г'!K144</f>
        <v>60</v>
      </c>
      <c r="F27" s="63" t="s">
        <v>885</v>
      </c>
      <c r="G27" s="52">
        <v>3</v>
      </c>
      <c r="J27" s="246" t="s">
        <v>1188</v>
      </c>
    </row>
    <row r="28" spans="2:10" ht="24" customHeight="1">
      <c r="B28" s="65"/>
      <c r="C28" s="56">
        <v>1635</v>
      </c>
      <c r="D28" s="252" t="s">
        <v>911</v>
      </c>
      <c r="E28" s="62">
        <f>'ПРАЙС ФИШКА 2024г'!K145</f>
        <v>60</v>
      </c>
      <c r="F28" s="63" t="s">
        <v>885</v>
      </c>
      <c r="G28" s="52">
        <v>3</v>
      </c>
      <c r="J28" s="246" t="s">
        <v>1188</v>
      </c>
    </row>
    <row r="29" spans="2:10" ht="24" customHeight="1">
      <c r="B29" s="65"/>
      <c r="C29" s="56">
        <v>1636</v>
      </c>
      <c r="D29" s="252" t="s">
        <v>912</v>
      </c>
      <c r="E29" s="62">
        <f>'ПРАЙС ФИШКА 2024г'!K146</f>
        <v>60</v>
      </c>
      <c r="F29" s="63" t="s">
        <v>885</v>
      </c>
      <c r="G29" s="52">
        <v>3</v>
      </c>
      <c r="J29" s="246" t="s">
        <v>1188</v>
      </c>
    </row>
    <row r="30" spans="2:10" ht="24" customHeight="1">
      <c r="B30" s="65"/>
      <c r="C30" s="56">
        <v>1637</v>
      </c>
      <c r="D30" s="252" t="s">
        <v>913</v>
      </c>
      <c r="E30" s="62">
        <f>'ПРАЙС ФИШКА 2024г'!K149</f>
        <v>60</v>
      </c>
      <c r="F30" s="63" t="s">
        <v>885</v>
      </c>
      <c r="G30" s="52">
        <v>3</v>
      </c>
      <c r="J30" s="246" t="s">
        <v>1188</v>
      </c>
    </row>
    <row r="31" spans="2:10" ht="24" customHeight="1">
      <c r="B31" s="65"/>
      <c r="C31" s="56">
        <v>1638</v>
      </c>
      <c r="D31" s="252" t="s">
        <v>914</v>
      </c>
      <c r="E31" s="62">
        <f>'ПРАЙС ФИШКА 2024г'!K150</f>
        <v>60</v>
      </c>
      <c r="F31" s="63" t="s">
        <v>885</v>
      </c>
      <c r="G31" s="52">
        <v>3</v>
      </c>
      <c r="J31" s="246" t="s">
        <v>1188</v>
      </c>
    </row>
    <row r="32" spans="2:10" ht="24" customHeight="1">
      <c r="B32" s="65"/>
      <c r="C32" s="56">
        <v>1639</v>
      </c>
      <c r="D32" s="252" t="s">
        <v>915</v>
      </c>
      <c r="E32" s="62">
        <f>'ПРАЙС ФИШКА 2024г'!K151</f>
        <v>60</v>
      </c>
      <c r="F32" s="63" t="s">
        <v>885</v>
      </c>
      <c r="G32" s="52">
        <v>3</v>
      </c>
      <c r="J32" s="246" t="s">
        <v>1188</v>
      </c>
    </row>
    <row r="33" spans="2:10" ht="24" customHeight="1">
      <c r="B33" s="65"/>
      <c r="C33" s="56">
        <v>1640</v>
      </c>
      <c r="D33" s="252" t="s">
        <v>916</v>
      </c>
      <c r="E33" s="62">
        <f>'ПРАЙС ФИШКА 2024г'!K152</f>
        <v>60</v>
      </c>
      <c r="F33" s="63" t="s">
        <v>885</v>
      </c>
      <c r="G33" s="52">
        <v>3</v>
      </c>
      <c r="J33" s="246" t="s">
        <v>1188</v>
      </c>
    </row>
    <row r="34" spans="2:10" ht="24" customHeight="1">
      <c r="B34" s="65"/>
      <c r="C34" s="56">
        <v>1627</v>
      </c>
      <c r="D34" s="251" t="s">
        <v>404</v>
      </c>
      <c r="E34" s="62">
        <f>'ПРАЙС ФИШКА 2024г'!K153</f>
        <v>60</v>
      </c>
      <c r="F34" s="63" t="s">
        <v>885</v>
      </c>
      <c r="G34" s="52">
        <v>3</v>
      </c>
      <c r="J34" s="246" t="s">
        <v>1188</v>
      </c>
    </row>
    <row r="35" spans="2:10" ht="24" customHeight="1">
      <c r="B35" s="65"/>
      <c r="C35" s="56">
        <v>1641</v>
      </c>
      <c r="D35" s="252" t="s">
        <v>917</v>
      </c>
      <c r="E35" s="62">
        <f>'ПРАЙС ФИШКА 2024г'!K154</f>
        <v>60</v>
      </c>
      <c r="F35" s="63" t="s">
        <v>885</v>
      </c>
      <c r="G35" s="52">
        <v>3</v>
      </c>
      <c r="J35" s="246" t="s">
        <v>1188</v>
      </c>
    </row>
    <row r="36" spans="2:10" ht="24" customHeight="1">
      <c r="B36" s="65"/>
      <c r="C36" s="56">
        <v>1642</v>
      </c>
      <c r="D36" s="252" t="s">
        <v>918</v>
      </c>
      <c r="E36" s="62">
        <f>'ПРАЙС ФИШКА 2024г'!K155</f>
        <v>60</v>
      </c>
      <c r="F36" s="63" t="s">
        <v>885</v>
      </c>
      <c r="G36" s="52">
        <v>3</v>
      </c>
      <c r="J36" s="246" t="s">
        <v>1188</v>
      </c>
    </row>
    <row r="37" spans="2:10" ht="24" customHeight="1">
      <c r="B37" s="65"/>
      <c r="C37" s="56">
        <v>1643</v>
      </c>
      <c r="D37" s="252" t="s">
        <v>919</v>
      </c>
      <c r="E37" s="62">
        <f>'ПРАЙС ФИШКА 2024г'!K158</f>
        <v>60</v>
      </c>
      <c r="F37" s="63" t="s">
        <v>885</v>
      </c>
      <c r="G37" s="52">
        <v>3</v>
      </c>
      <c r="J37" s="246" t="s">
        <v>1188</v>
      </c>
    </row>
    <row r="38" spans="2:10" ht="24" customHeight="1">
      <c r="B38" s="65"/>
      <c r="C38" s="56">
        <v>1644</v>
      </c>
      <c r="D38" s="252" t="s">
        <v>920</v>
      </c>
      <c r="E38" s="62">
        <f>'ПРАЙС ФИШКА 2024г'!K159</f>
        <v>60</v>
      </c>
      <c r="F38" s="63" t="s">
        <v>885</v>
      </c>
      <c r="G38" s="52">
        <v>3</v>
      </c>
      <c r="J38" s="246" t="s">
        <v>1188</v>
      </c>
    </row>
    <row r="39" spans="2:10" ht="24" customHeight="1">
      <c r="B39" s="65"/>
      <c r="C39" s="56">
        <v>1645</v>
      </c>
      <c r="D39" s="252" t="s">
        <v>921</v>
      </c>
      <c r="E39" s="62">
        <f>'ПРАЙС ФИШКА 2024г'!K160</f>
        <v>60</v>
      </c>
      <c r="F39" s="63" t="s">
        <v>885</v>
      </c>
      <c r="G39" s="52">
        <v>3</v>
      </c>
      <c r="J39" s="246" t="s">
        <v>1188</v>
      </c>
    </row>
    <row r="40" spans="2:10" ht="24" customHeight="1">
      <c r="B40" s="65"/>
      <c r="C40" s="56">
        <v>1646</v>
      </c>
      <c r="D40" s="252" t="s">
        <v>922</v>
      </c>
      <c r="E40" s="62">
        <f>'ПРАЙС ФИШКА 2024г'!K161</f>
        <v>60</v>
      </c>
      <c r="F40" s="63" t="s">
        <v>885</v>
      </c>
      <c r="G40" s="52">
        <v>3</v>
      </c>
      <c r="J40" s="246" t="s">
        <v>1188</v>
      </c>
    </row>
    <row r="41" spans="2:10" ht="24" customHeight="1">
      <c r="B41" s="65"/>
      <c r="C41" s="56">
        <v>1628</v>
      </c>
      <c r="D41" s="251" t="s">
        <v>405</v>
      </c>
      <c r="E41" s="62">
        <f>'ПРАЙС ФИШКА 2024г'!K162</f>
        <v>60</v>
      </c>
      <c r="F41" s="63" t="s">
        <v>396</v>
      </c>
      <c r="G41" s="52">
        <v>3</v>
      </c>
      <c r="J41" s="246" t="s">
        <v>1188</v>
      </c>
    </row>
    <row r="42" spans="2:10" ht="24" customHeight="1">
      <c r="B42" s="65"/>
      <c r="C42" s="56">
        <v>1629</v>
      </c>
      <c r="D42" s="251" t="s">
        <v>406</v>
      </c>
      <c r="E42" s="62">
        <f>'ПРАЙС ФИШКА 2024г'!K163</f>
        <v>60</v>
      </c>
      <c r="F42" s="63" t="s">
        <v>396</v>
      </c>
      <c r="G42" s="52">
        <v>3</v>
      </c>
      <c r="J42" s="246" t="s">
        <v>1188</v>
      </c>
    </row>
    <row r="43" spans="2:10" ht="13" customHeight="1">
      <c r="B43" s="66"/>
      <c r="C43" s="68"/>
      <c r="D43" s="72"/>
      <c r="E43" s="69"/>
      <c r="F43" s="70"/>
      <c r="G43" s="52"/>
    </row>
    <row r="44" spans="2:10" ht="31" customHeight="1">
      <c r="C44" s="56">
        <v>1632</v>
      </c>
      <c r="D44" s="73" t="s">
        <v>869</v>
      </c>
      <c r="E44" s="62">
        <f>'ПРАЙС ФИШКА 2024г'!K200</f>
        <v>32</v>
      </c>
      <c r="F44" s="63" t="s">
        <v>888</v>
      </c>
      <c r="G44" s="52">
        <v>4</v>
      </c>
    </row>
    <row r="45" spans="2:10" ht="31" customHeight="1">
      <c r="C45" s="56">
        <v>1633</v>
      </c>
      <c r="D45" s="73" t="s">
        <v>870</v>
      </c>
      <c r="E45" s="62">
        <f>'ПРАЙС ФИШКА 2024г'!K201</f>
        <v>32</v>
      </c>
      <c r="F45" s="63" t="s">
        <v>888</v>
      </c>
      <c r="G45" s="52">
        <v>4</v>
      </c>
    </row>
    <row r="46" spans="2:10" ht="31" customHeight="1">
      <c r="C46" s="56">
        <v>1634</v>
      </c>
      <c r="D46" s="73" t="s">
        <v>871</v>
      </c>
      <c r="E46" s="62">
        <f>'ПРАЙС ФИШКА 2024г'!K203</f>
        <v>44</v>
      </c>
      <c r="F46" s="63" t="s">
        <v>888</v>
      </c>
      <c r="G46" s="52">
        <v>4</v>
      </c>
    </row>
    <row r="47" spans="2:10" ht="13" customHeight="1">
      <c r="C47" s="68"/>
      <c r="D47" s="72"/>
      <c r="E47" s="69"/>
      <c r="F47" s="70"/>
    </row>
    <row r="48" spans="2:10" ht="29" customHeight="1">
      <c r="C48" s="56">
        <v>863</v>
      </c>
      <c r="D48" s="73" t="s">
        <v>334</v>
      </c>
      <c r="E48" s="61">
        <f>'ПРАЙС ФИШКА 2024г'!K528</f>
        <v>52</v>
      </c>
      <c r="F48" s="63" t="s">
        <v>888</v>
      </c>
    </row>
    <row r="49" spans="3:6" ht="29" customHeight="1">
      <c r="C49" s="56">
        <v>864</v>
      </c>
      <c r="D49" s="73" t="s">
        <v>335</v>
      </c>
      <c r="E49" s="61">
        <f>'ПРАЙС ФИШКА 2024г'!K529</f>
        <v>52</v>
      </c>
      <c r="F49" s="63" t="s">
        <v>888</v>
      </c>
    </row>
    <row r="50" spans="3:6" ht="29" customHeight="1">
      <c r="C50" s="56">
        <v>865</v>
      </c>
      <c r="D50" s="73" t="s">
        <v>513</v>
      </c>
      <c r="E50" s="61">
        <f>'ПРАЙС ФИШКА 2024г'!K530</f>
        <v>52</v>
      </c>
      <c r="F50" s="63" t="s">
        <v>888</v>
      </c>
    </row>
    <row r="51" spans="3:6" ht="29" customHeight="1">
      <c r="C51" s="56">
        <v>1080</v>
      </c>
      <c r="D51" s="73" t="s">
        <v>987</v>
      </c>
      <c r="E51" s="61">
        <f>'ПРАЙС ФИШКА 2024г'!K531</f>
        <v>52</v>
      </c>
      <c r="F51" s="63" t="s">
        <v>888</v>
      </c>
    </row>
  </sheetData>
  <sheetProtection algorithmName="SHA-512" hashValue="DDB16C0Bjm5r2kSahltI1ASAzfO76ctapcYe7Co4039mQ9yj8IX9xEItg1lNwIPXiuCXdKcfOVnLWouhQ4wD6w==" saltValue="dxqcws888d5roLxDmrjcsA==" spinCount="100000" sheet="1" insertHyperlinks="0"/>
  <mergeCells count="7">
    <mergeCell ref="G2:I3"/>
    <mergeCell ref="B20:B21"/>
    <mergeCell ref="B22:B27"/>
    <mergeCell ref="C2:C3"/>
    <mergeCell ref="F2:F3"/>
    <mergeCell ref="D2:D3"/>
    <mergeCell ref="B12:B13"/>
  </mergeCells>
  <phoneticPr fontId="78" type="noConversion"/>
  <hyperlinks>
    <hyperlink ref="D20" location="'ПРАЙС ФИШКА 2023г'!F132" display="Макуха ПОДСОЛНЕЧ.(пресс.44*36*21мм) 8шт." xr:uid="{ECFEC088-A192-544A-BCE4-43BCD108383B}"/>
    <hyperlink ref="D21" location="'ПРАЙС ФИШКА 2023г'!F132" display="Макуха ПОДСОЛНЕЧ.(пресс.44*36*21мм) АНИС 8шт." xr:uid="{3F389A74-BC02-7C48-84FB-C50C98E48FA2}"/>
    <hyperlink ref="D22" location="'ПРАЙС ФИШКА 2023г'!F134" display="Макуха ПОДСОЛНЕЧ.(пресс.44*36*21мм) ВАНИЛЬ 8шт." xr:uid="{58FCA748-C629-3543-8D73-19FBEDA5022B}"/>
    <hyperlink ref="D23" location="'ПРАЙС ФИШКА 2023г'!F135" display="Макуха ПОДСОЛНЕЧ.(пресс.44*36*21мм) КЛУБНИКА 8шт." xr:uid="{835D27C9-5991-824D-9185-81C8073D923C}"/>
    <hyperlink ref="D24" location="'ПРАЙС ФИШКА 2023г'!F136" display="Макуха ПОДСОЛНЕЧ.(пресс.44*36*21мм) МЁД 8шт." xr:uid="{DEDAE990-EBDE-9B4B-92E7-C4894C752E6E}"/>
    <hyperlink ref="D25" location="'ПРАЙС ФИШКА 2023г'!F137" display="Макуха ПОДСОЛН.(пресс.44*36*21мм) ТУТТИ-ФРУТТИ 8шт." xr:uid="{F3960805-7E98-324A-9CFF-8B5BD734CC66}"/>
    <hyperlink ref="D26" location="'ПРАЙС ФИШКА 2023г'!F138" display="Макуха ПОДСОЛНЕЧ.(пресс.44*36*21мм) ЧЕСНОК 8шт." xr:uid="{44865598-B60B-C143-8B33-FE391BFC8312}"/>
    <hyperlink ref="D27" location="'ПРАЙС ФИШКА 2023г'!F139" display="Макуха КУКУРУЗА+ПОДСОЛН. (пресс.44*36*21мм) 8шт." xr:uid="{5BBEE45D-233F-2D47-9401-0843F3C93960}"/>
    <hyperlink ref="D41" location="'ПРАЙС ФИШКА 2023г'!F141" display="Макуха КОНОПЛЯ+ПОДСОЛН. (пресс.44*36*21мм) 8шт." xr:uid="{1DFEC7A4-4607-9E48-8BA1-D22BBA43098C}"/>
    <hyperlink ref="D42" location="'ПРАЙС ФИШКА 2023г'!F142" display="Макуха &quot;Fish.Mill&quot;+ПОДСОЛН. (пресс.44*36*21мм) 8шт." xr:uid="{CAD30AC4-1B08-AF49-9DA5-AD41F22F0817}"/>
    <hyperlink ref="D44" location="'ПРАЙС ФИШКА 2023г'!F183" display="СИЛИКОНОВОЕ кольцо для ПЕЛЕТСА (D3-9мм) 25шт" xr:uid="{350AA913-0006-954B-AC83-B39D65631E2E}"/>
    <hyperlink ref="D45" location="'ПРАЙС ФИШКА 2023г'!F184" display="СИЛИКОНОВОЕ кольцо для ПЕЛЕТСА (D5-15мм) 25шт" xr:uid="{82A2835A-2D8F-8648-8365-A1F4A022D20E}"/>
    <hyperlink ref="D46" location="'ПРАЙС ФИШКА 2023г'!F185" display="Оснастка для БОЙЛОВ, ПЕЛЕТСА (игла-10мм) 10шт" xr:uid="{7178DD92-91C2-B84E-9380-C5850EE4705C}"/>
    <hyperlink ref="D48" location="'ПРАЙС ФИШКА 2023г'!F456" display="Тесто (готовое) &quot;Fish.ka&quot; &quot;ПОДСОЛНЕЧНОЕ&quot; 150мл" xr:uid="{2C7F6FA7-B805-B54A-BE2A-8F7FBDC22CAC}"/>
    <hyperlink ref="D49" location="'ПРАЙС ФИШКА 2023г'!F457" display="Тесто (готовое) &quot;Fish.ka&quot; КОНОПЛЯНОЕ 150мл" xr:uid="{91C39B80-0EA5-C241-BFFF-F26C8477CC20}"/>
    <hyperlink ref="D51" location="'ПРАЙС ФИШКА 2023г'!F458" display="Тесто гот. &quot;Fish.ka&quot; &quot;Fish Meal&quot; (рыбная мука) 150мл" xr:uid="{7D5C42FF-F50B-174A-AD2E-6193DD13756F}"/>
    <hyperlink ref="G2:I3" r:id="rId1" display="Вернуться на С А Й Т" xr:uid="{200D23DC-C22F-474F-8FF0-9C95383DFF6A}"/>
    <hyperlink ref="D34" location="'ПРАЙС ФИШКА 2023г'!F141" display="Макуха КОНОПЛЯ+ПОДСОЛН. (пресс.44*36*21мм) 8шт." xr:uid="{4BB0CD14-FC28-6249-8AB4-1CD76D643C50}"/>
    <hyperlink ref="D50" location="'ПРАЙС ФИШКА 2023г'!F458" display="Тесто гот. &quot;Fish.ka&quot; &quot;Fish Meal&quot; (рыбная мука) 150мл" xr:uid="{33D17793-5A54-3148-B9DC-E34470CA1A4C}"/>
    <hyperlink ref="D11" location="'ПРАЙС ФИШКА 2024г'!E223" display="ПУФФ &quot;Fish.ka&quot; АССОРТИ (плавающая насадка под крючок) 7-9мм &gt;100шт." xr:uid="{7F4ED78C-4C5A-0C45-A688-7779C7429E2D}"/>
    <hyperlink ref="D12:D19" location="'НОВИНКИ '!E223" display="ПУФФ &quot;Fish.ka&quot; АНИС (плавающая насадка под крючок) 7-9мм &gt;100шт." xr:uid="{C84D594E-D3EA-2D44-BB10-B0994A8B4955}"/>
    <hyperlink ref="D20:D42" location="'ПРАЙС ФИШКА 2024г'!F123" display="Макуха ПОДСОЛНЕЧ.(пресс.44*36*21мм) 8шт." xr:uid="{5FFDB565-191E-7940-9E4E-A754C9FAA79C}"/>
    <hyperlink ref="D4:D10" location="'ПРАЙС ФИШКА 2024г'!E216" display="Оснастка +БОЙЛ  Силиконовый поводок +игла +БОЙЛ (д.14-АССОРТИ) 12шт                                 (ГОТОВЫЙ БОЙЛ под КРЮЧОК!)" xr:uid="{C8207B97-4A53-B045-B222-B51BA1DBFD2B}"/>
  </hyperlinks>
  <pageMargins left="0" right="0" top="0" bottom="0" header="0.31496062992125984" footer="0.31496062992125984"/>
  <pageSetup paperSize="11" scale="29" orientation="portrait" horizontalDpi="0" verticalDpi="0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1F73B0-BD7D-B04B-BB8C-99CD8C467777}">
  <sheetPr codeName="Лист3">
    <tabColor rgb="FF0070C0"/>
    <pageSetUpPr fitToPage="1"/>
  </sheetPr>
  <dimension ref="A1:D38"/>
  <sheetViews>
    <sheetView workbookViewId="0">
      <pane xSplit="2" ySplit="5" topLeftCell="C6" activePane="bottomRight" state="frozen"/>
      <selection pane="topRight" activeCell="C1" sqref="C1"/>
      <selection pane="bottomLeft" activeCell="A6" sqref="A6"/>
      <selection pane="bottomRight" sqref="A1:B1"/>
    </sheetView>
  </sheetViews>
  <sheetFormatPr baseColWidth="10" defaultRowHeight="14"/>
  <cols>
    <col min="1" max="1" width="14.19921875" customWidth="1"/>
    <col min="2" max="2" width="22.796875" customWidth="1"/>
    <col min="3" max="3" width="112" customWidth="1"/>
    <col min="4" max="4" width="4.19921875" customWidth="1"/>
  </cols>
  <sheetData>
    <row r="1" spans="1:4" ht="28" customHeight="1" thickBot="1">
      <c r="A1" s="322" t="s">
        <v>325</v>
      </c>
      <c r="B1" s="323"/>
    </row>
    <row r="2" spans="1:4" ht="17" thickBot="1">
      <c r="A2" s="14"/>
      <c r="B2" s="15"/>
      <c r="C2" s="16" t="s">
        <v>295</v>
      </c>
      <c r="D2" s="4"/>
    </row>
    <row r="3" spans="1:4" ht="14" customHeight="1">
      <c r="A3" s="324" t="s">
        <v>296</v>
      </c>
      <c r="B3" s="325"/>
      <c r="C3" s="330"/>
      <c r="D3" s="5"/>
    </row>
    <row r="4" spans="1:4" ht="14" customHeight="1">
      <c r="A4" s="326"/>
      <c r="B4" s="327"/>
      <c r="C4" s="331"/>
      <c r="D4" s="5"/>
    </row>
    <row r="5" spans="1:4" ht="15" customHeight="1" thickBot="1">
      <c r="A5" s="328"/>
      <c r="B5" s="329"/>
      <c r="C5" s="332"/>
      <c r="D5" s="5"/>
    </row>
    <row r="6" spans="1:4" ht="22" customHeight="1">
      <c r="A6" s="333" t="s">
        <v>297</v>
      </c>
      <c r="B6" s="17" t="s">
        <v>298</v>
      </c>
      <c r="C6" s="18"/>
      <c r="D6" s="5"/>
    </row>
    <row r="7" spans="1:4" ht="22" customHeight="1">
      <c r="A7" s="334"/>
      <c r="B7" s="19" t="s">
        <v>299</v>
      </c>
      <c r="C7" s="20"/>
      <c r="D7" s="5"/>
    </row>
    <row r="8" spans="1:4" ht="22" customHeight="1">
      <c r="A8" s="334"/>
      <c r="B8" s="19" t="s">
        <v>300</v>
      </c>
      <c r="C8" s="20"/>
      <c r="D8" s="5"/>
    </row>
    <row r="9" spans="1:4" ht="22" customHeight="1">
      <c r="A9" s="21"/>
      <c r="B9" s="19"/>
      <c r="C9" s="20"/>
      <c r="D9" s="5"/>
    </row>
    <row r="10" spans="1:4" ht="22" customHeight="1">
      <c r="A10" s="22"/>
      <c r="B10" s="23" t="s">
        <v>301</v>
      </c>
      <c r="C10" s="24"/>
      <c r="D10" s="5"/>
    </row>
    <row r="11" spans="1:4" ht="22" customHeight="1">
      <c r="A11" s="22"/>
      <c r="B11" s="23" t="s">
        <v>302</v>
      </c>
      <c r="C11" s="24"/>
      <c r="D11" s="5"/>
    </row>
    <row r="12" spans="1:4" ht="22" customHeight="1">
      <c r="A12" s="22"/>
      <c r="B12" s="23" t="s">
        <v>303</v>
      </c>
      <c r="C12" s="24"/>
      <c r="D12" s="5"/>
    </row>
    <row r="13" spans="1:4" ht="22" customHeight="1">
      <c r="A13" s="22"/>
      <c r="B13" s="23" t="s">
        <v>304</v>
      </c>
      <c r="C13" s="24"/>
      <c r="D13" s="5"/>
    </row>
    <row r="14" spans="1:4" ht="22" customHeight="1">
      <c r="A14" s="22"/>
      <c r="B14" s="23" t="s">
        <v>305</v>
      </c>
      <c r="C14" s="24"/>
      <c r="D14" s="5"/>
    </row>
    <row r="15" spans="1:4" ht="22" customHeight="1">
      <c r="A15" s="22"/>
      <c r="B15" s="23" t="s">
        <v>306</v>
      </c>
      <c r="C15" s="24"/>
      <c r="D15" s="5"/>
    </row>
    <row r="16" spans="1:4" ht="22" customHeight="1">
      <c r="A16" s="22"/>
      <c r="B16" s="23" t="s">
        <v>307</v>
      </c>
      <c r="C16" s="24"/>
      <c r="D16" s="5"/>
    </row>
    <row r="17" spans="1:4" ht="22" customHeight="1">
      <c r="A17" s="22"/>
      <c r="B17" s="23" t="s">
        <v>308</v>
      </c>
      <c r="C17" s="24"/>
      <c r="D17" s="5"/>
    </row>
    <row r="18" spans="1:4" ht="22" customHeight="1">
      <c r="A18" s="22"/>
      <c r="B18" s="23" t="s">
        <v>309</v>
      </c>
      <c r="C18" s="24"/>
      <c r="D18" s="5"/>
    </row>
    <row r="19" spans="1:4" ht="22" customHeight="1">
      <c r="A19" s="22"/>
      <c r="B19" s="25"/>
      <c r="C19" s="24"/>
      <c r="D19" s="5"/>
    </row>
    <row r="20" spans="1:4" ht="22" customHeight="1">
      <c r="A20" s="22"/>
      <c r="B20" s="23" t="s">
        <v>310</v>
      </c>
      <c r="C20" s="24"/>
      <c r="D20" s="5"/>
    </row>
    <row r="21" spans="1:4" ht="22" customHeight="1">
      <c r="A21" s="22"/>
      <c r="B21" s="26" t="s">
        <v>311</v>
      </c>
      <c r="C21" s="24"/>
      <c r="D21" s="5"/>
    </row>
    <row r="22" spans="1:4" ht="22" customHeight="1">
      <c r="A22" s="22"/>
      <c r="B22" s="27" t="s">
        <v>312</v>
      </c>
      <c r="C22" s="28"/>
      <c r="D22" s="5"/>
    </row>
    <row r="23" spans="1:4" ht="22" customHeight="1" thickBot="1">
      <c r="A23" s="29"/>
      <c r="B23" s="30"/>
      <c r="C23" s="31"/>
      <c r="D23" s="6"/>
    </row>
    <row r="24" spans="1:4" ht="31" thickBot="1">
      <c r="A24" s="32"/>
      <c r="B24" s="33" t="s">
        <v>313</v>
      </c>
      <c r="C24" s="34" t="s">
        <v>314</v>
      </c>
      <c r="D24" s="7"/>
    </row>
    <row r="25" spans="1:4" ht="15" thickBot="1">
      <c r="A25" s="35"/>
      <c r="B25" s="36"/>
      <c r="C25" s="37"/>
      <c r="D25" s="7"/>
    </row>
    <row r="26" spans="1:4" ht="29" thickBot="1">
      <c r="A26" s="38"/>
      <c r="B26" s="51" t="s">
        <v>324</v>
      </c>
      <c r="C26" s="40"/>
      <c r="D26" s="7"/>
    </row>
    <row r="27" spans="1:4" ht="29" thickBot="1">
      <c r="A27" s="38"/>
      <c r="B27" s="39" t="s">
        <v>315</v>
      </c>
      <c r="C27" s="40"/>
      <c r="D27" s="7"/>
    </row>
    <row r="28" spans="1:4" ht="29" thickBot="1">
      <c r="A28" s="38"/>
      <c r="B28" s="39" t="s">
        <v>316</v>
      </c>
      <c r="C28" s="40"/>
      <c r="D28" s="7"/>
    </row>
    <row r="29" spans="1:4" ht="29" thickBot="1">
      <c r="A29" s="38"/>
      <c r="B29" s="39" t="s">
        <v>317</v>
      </c>
      <c r="C29" s="40"/>
      <c r="D29" s="7"/>
    </row>
    <row r="30" spans="1:4" ht="29" thickBot="1">
      <c r="A30" s="38"/>
      <c r="B30" s="39" t="s">
        <v>318</v>
      </c>
      <c r="C30" s="40"/>
      <c r="D30" s="7"/>
    </row>
    <row r="31" spans="1:4" ht="29" thickBot="1">
      <c r="A31" s="38"/>
      <c r="B31" s="39"/>
      <c r="C31" s="40"/>
      <c r="D31" s="7"/>
    </row>
    <row r="32" spans="1:4">
      <c r="A32" s="35"/>
      <c r="B32" s="36"/>
      <c r="C32" s="41"/>
      <c r="D32" s="8"/>
    </row>
    <row r="33" spans="1:4" ht="18">
      <c r="A33" s="335" t="s">
        <v>319</v>
      </c>
      <c r="B33" s="336"/>
      <c r="C33" s="336"/>
      <c r="D33" s="8"/>
    </row>
    <row r="34" spans="1:4" ht="14" customHeight="1">
      <c r="A34" s="321"/>
      <c r="B34" s="321"/>
      <c r="C34" s="321"/>
      <c r="D34" s="8"/>
    </row>
    <row r="35" spans="1:4" ht="21" customHeight="1">
      <c r="A35" s="321"/>
      <c r="B35" s="321"/>
      <c r="C35" s="321"/>
      <c r="D35" s="8"/>
    </row>
    <row r="36" spans="1:4" ht="14" customHeight="1">
      <c r="A36" s="321"/>
      <c r="B36" s="321"/>
      <c r="C36" s="321"/>
      <c r="D36" s="8"/>
    </row>
    <row r="37" spans="1:4">
      <c r="A37" s="9"/>
      <c r="B37" s="10"/>
      <c r="C37" s="10"/>
      <c r="D37" s="8"/>
    </row>
    <row r="38" spans="1:4" ht="15" thickBot="1">
      <c r="A38" s="11"/>
      <c r="B38" s="12"/>
      <c r="C38" s="12"/>
      <c r="D38" s="13"/>
    </row>
  </sheetData>
  <sheetProtection algorithmName="SHA-512" hashValue="mrbEBgvLJlduvPUOuA8XkVa6Mtt3bO0cnKnGzNjbbJkQdEtVa9NzdY+9/n58eDPoAaQ1zjzVTKiHoHmASc5gwg==" saltValue="o+5cuE9k+8jf9HCgPXxUeA==" spinCount="100000" sheet="1" objects="1" scenarios="1"/>
  <mergeCells count="6">
    <mergeCell ref="A34:C36"/>
    <mergeCell ref="A1:B1"/>
    <mergeCell ref="A3:B5"/>
    <mergeCell ref="C3:C5"/>
    <mergeCell ref="A6:A8"/>
    <mergeCell ref="A33:C33"/>
  </mergeCells>
  <hyperlinks>
    <hyperlink ref="B22" r:id="rId1" display="9695225@mail.ru" xr:uid="{38CF5355-89C7-3446-8749-0D6D303C30F6}"/>
    <hyperlink ref="C2" location="Главная!B3" display="ГЛАВНАЯ страница" xr:uid="{E01F0AC2-242C-7E4F-8749-0447EFAA05EB}"/>
    <hyperlink ref="B30" r:id="rId2" xr:uid="{F25A1754-D5EB-E041-9833-D28A554FDDF3}"/>
    <hyperlink ref="B29" r:id="rId3" xr:uid="{3EABEBB2-F792-C94C-9777-6F9FD89B63BA}"/>
    <hyperlink ref="B28" r:id="rId4" xr:uid="{A153AA1A-356C-0F44-A5C8-B9C5BE4154AA}"/>
    <hyperlink ref="B27" r:id="rId5" xr:uid="{317BF6ED-845E-4248-BC27-50FE9EA9767F}"/>
    <hyperlink ref="B26" r:id="rId6" xr:uid="{5ED68772-84E0-FD41-A569-F03A79A93081}"/>
    <hyperlink ref="A1:B1" location="'ПРАЙС ФИШКА 2023г'!E13" display="ВЕРНУТЬСЯ   (ПРАЙС)" xr:uid="{AD5C8B1A-A734-9A43-869C-578F8ED8FC3D}"/>
  </hyperlinks>
  <pageMargins left="0" right="0" top="0" bottom="0" header="0" footer="0"/>
  <pageSetup paperSize="11" scale="65" orientation="portrait" horizontalDpi="0" verticalDpi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3</vt:i4>
      </vt:variant>
    </vt:vector>
  </HeadingPairs>
  <TitlesOfParts>
    <vt:vector size="6" baseType="lpstr">
      <vt:lpstr>ПРАЙС ФИШКА 2024г</vt:lpstr>
      <vt:lpstr>НОВИНКИ </vt:lpstr>
      <vt:lpstr>ВАШИ РЕКВИЗИТЫ</vt:lpstr>
      <vt:lpstr>'ВАШИ РЕКВИЗИТЫ'!Область_печати</vt:lpstr>
      <vt:lpstr>'НОВИНКИ '!Область_печати</vt:lpstr>
      <vt:lpstr>'ПРАЙС ФИШКА 2024г'!Область_печати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Microsoft Office User</dc:creator>
  <cp:keywords/>
  <dc:description/>
  <cp:lastModifiedBy>Microsoft Office User</cp:lastModifiedBy>
  <cp:lastPrinted>2024-09-24T03:29:59Z</cp:lastPrinted>
  <dcterms:created xsi:type="dcterms:W3CDTF">2022-05-27T13:59:59Z</dcterms:created>
  <dcterms:modified xsi:type="dcterms:W3CDTF">2024-09-24T03:30:15Z</dcterms:modified>
  <cp:category/>
</cp:coreProperties>
</file>